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92.168.10.170\県連共有\経営支援課（産業支援）\■飲食・商業・サービス業等エネルギーコスト削減対策緊急支援事業\8_WEB(エネ・コス事業）\第2回公募\"/>
    </mc:Choice>
  </mc:AlternateContent>
  <xr:revisionPtr revIDLastSave="0" documentId="8_{4BBD5AF2-5877-466F-B310-B23DD14CBE6E}" xr6:coauthVersionLast="47" xr6:coauthVersionMax="47" xr10:uidLastSave="{00000000-0000-0000-0000-000000000000}"/>
  <bookViews>
    <workbookView xWindow="-120" yWindow="-120" windowWidth="29040" windowHeight="15840" firstSheet="1" activeTab="1" xr2:uid="{9993E9EC-4500-4EE2-822C-89417A0E050F}"/>
  </bookViews>
  <sheets>
    <sheet name="wk_TB" sheetId="5" state="hidden" r:id="rId1"/>
    <sheet name="共通項目(入力)" sheetId="1" r:id="rId2"/>
    <sheet name="様式1号_承認申請書(印刷)" sheetId="2" r:id="rId3"/>
    <sheet name="事業概要(入力・印刷)" sheetId="4" r:id="rId4"/>
    <sheet name="総コスト、エネコス(入力・印刷）" sheetId="18" r:id="rId5"/>
    <sheet name="設備機器・年間削減額(入力・印刷)" sheetId="17" r:id="rId6"/>
    <sheet name="導入効果・経営への影響" sheetId="19" r:id="rId7"/>
    <sheet name="反社会的勢力排除(印刷)" sheetId="11" r:id="rId8"/>
    <sheet name="様式2号_調査・支援計画(印刷)" sheetId="24" r:id="rId9"/>
    <sheet name="様式3号_交付申請書(印刷)" sheetId="6" r:id="rId10"/>
    <sheet name="様式5号_変更申請書(印刷)" sheetId="7" r:id="rId11"/>
    <sheet name="様式5号_承認取下(印刷)" sheetId="12" r:id="rId12"/>
    <sheet name="様式5号_遂行状況報告(入力・印刷)" sheetId="13" r:id="rId13"/>
    <sheet name="様式9号_実績報告(印刷) " sheetId="8" r:id="rId14"/>
    <sheet name="（別添）実績報告①(入力・印刷)" sheetId="21" r:id="rId15"/>
    <sheet name="実績_総コスト、エネコス(印刷）" sheetId="22" r:id="rId16"/>
    <sheet name="実績_設備機器・年間削減額(入力・印刷) " sheetId="20" r:id="rId17"/>
    <sheet name="（別添）実績報告②(入力・印刷)" sheetId="23" r:id="rId18"/>
    <sheet name="１０．取得財産(入力・印刷) " sheetId="14" r:id="rId19"/>
    <sheet name="１２．請求書(印刷) " sheetId="9" r:id="rId20"/>
    <sheet name="13．取得財産(入力・印刷)" sheetId="15" r:id="rId21"/>
  </sheets>
  <definedNames>
    <definedName name="_xlnm.Print_Area" localSheetId="14">'（別添）実績報告①(入力・印刷)'!$A$1:$Y$31</definedName>
    <definedName name="_xlnm.Print_Area" localSheetId="17">'（別添）実績報告②(入力・印刷)'!$A$2:$D$27</definedName>
    <definedName name="_xlnm.Print_Area" localSheetId="18">'１０．取得財産(入力・印刷) '!$A$1:$Y$45</definedName>
    <definedName name="_xlnm.Print_Area" localSheetId="19">'１２．請求書(印刷) '!$A$1:$Y$38</definedName>
    <definedName name="_xlnm.Print_Area" localSheetId="20">'13．取得財産(入力・印刷)'!$A$1:$Y$43</definedName>
    <definedName name="_xlnm.Print_Area" localSheetId="1">'共通項目(入力)'!$A$1:$M$49</definedName>
    <definedName name="_xlnm.Print_Area" localSheetId="3">'事業概要(入力・印刷)'!$A$1:$Y$31</definedName>
    <definedName name="_xlnm.Print_Area" localSheetId="16">'実績_設備機器・年間削減額(入力・印刷) '!$A$3:$H$18</definedName>
    <definedName name="_xlnm.Print_Area" localSheetId="15">'実績_総コスト、エネコス(印刷）'!$A$1:$L$37</definedName>
    <definedName name="_xlnm.Print_Area" localSheetId="5">'設備機器・年間削減額(入力・印刷)'!$A$1:$J$21</definedName>
    <definedName name="_xlnm.Print_Area" localSheetId="4">'総コスト、エネコス(入力・印刷）'!$A$1:$L$34</definedName>
    <definedName name="_xlnm.Print_Area" localSheetId="6">導入効果・経営への影響!$A$1:$D$25</definedName>
    <definedName name="_xlnm.Print_Area" localSheetId="7">'反社会的勢力排除(印刷)'!$A$1:$Y$39</definedName>
    <definedName name="_xlnm.Print_Area" localSheetId="2">'様式1号_承認申請書(印刷)'!$A$1:$Y$42</definedName>
    <definedName name="_xlnm.Print_Area" localSheetId="8">'様式2号_調査・支援計画(印刷)'!$A$1:$AA$44</definedName>
    <definedName name="_xlnm.Print_Area" localSheetId="9">'様式3号_交付申請書(印刷)'!$A$1:$Y$41</definedName>
    <definedName name="_xlnm.Print_Area" localSheetId="11">'様式5号_承認取下(印刷)'!$A$1:$Y$41</definedName>
    <definedName name="_xlnm.Print_Area" localSheetId="12">'様式5号_遂行状況報告(入力・印刷)'!$A$1:$Y$41</definedName>
    <definedName name="_xlnm.Print_Area" localSheetId="10">'様式5号_変更申請書(印刷)'!$A$1:$Y$41</definedName>
    <definedName name="_xlnm.Print_Area" localSheetId="13">'様式9号_実績報告(印刷) '!$A$1:$Y$42</definedName>
    <definedName name="エネコス">'事業概要(入力・印刷)'!$H$25</definedName>
    <definedName name="エネコス割合">'事業概要(入力・印刷)'!$N$25</definedName>
    <definedName name="ｺｳｻﾞﾒｲｷﾞ">'共通項目(入力)'!$B$48</definedName>
    <definedName name="コロナ融資の利用">'事業概要(入力・印刷)'!$H$15</definedName>
    <definedName name="コロナ融資名">'事業概要(入力・印刷)'!$H$16</definedName>
    <definedName name="ﾌﾘｶﾞﾅ">'共通項目(入力)'!$B$8</definedName>
    <definedName name="メールアドレス">'共通項目(入力)'!$B$17</definedName>
    <definedName name="会社電話番号">'共通項目(入力)'!$B$12</definedName>
    <definedName name="金融機関名">'共通項目(入力)'!$B$44</definedName>
    <definedName name="県内発注">'設備機器・年間削減額(入力・印刷)'!$H$16</definedName>
    <definedName name="交付申請日">'共通項目(入力)'!$B$31</definedName>
    <definedName name="口座番号">'共通項目(入力)'!$B$47</definedName>
    <definedName name="口座名義">'共通項目(入力)'!$B$49</definedName>
    <definedName name="削減割合">'事業概要(入力・印刷)'!$K$30</definedName>
    <definedName name="支援機関mail">'共通項目(入力)'!$B$29</definedName>
    <definedName name="支援機関電話番号">'共通項目(入力)'!$B$28</definedName>
    <definedName name="支援機関名">'共通項目(入力)'!$B$26</definedName>
    <definedName name="支援担当者氏名">'共通項目(入力)'!$B$27</definedName>
    <definedName name="支店名">'共通項目(入力)'!$B$45</definedName>
    <definedName name="資本金等">'共通項目(入力)'!$B$20</definedName>
    <definedName name="事業開始日">'事業概要(入力・印刷)'!$H$12</definedName>
    <definedName name="事業概要">'事業概要(入力・印刷)'!$H$8</definedName>
    <definedName name="事業後エネコス">'事業概要(入力・印刷)'!$B$30</definedName>
    <definedName name="事業終了日">'共通項目(入力)'!$B$38</definedName>
    <definedName name="事業終了予定日">'共通項目(入力)'!$B$23</definedName>
    <definedName name="事業年度">'共通項目(入力)'!$B$2</definedName>
    <definedName name="事業名">'事業概要(入力・印刷)'!#REF!</definedName>
    <definedName name="実績_年間削減額">'実績_設備機器・年間削減額(入力・印刷) '!$G$18</definedName>
    <definedName name="実績_補助対象経費">'実績_設備機器・年間削減額(入力・印刷) '!$E$18</definedName>
    <definedName name="実績報告日">'共通項目(入力)'!$B$39</definedName>
    <definedName name="主たる業種">'共通項目(入力)'!$B$18</definedName>
    <definedName name="住所">'共通項目(入力)'!$B$7</definedName>
    <definedName name="従業員数">'共通項目(入力)'!$B$19</definedName>
    <definedName name="承認申請日">'共通項目(入力)'!$B$22</definedName>
    <definedName name="申請時_年間削減額">'設備機器・年間削減額(入力・印刷)'!$G$16</definedName>
    <definedName name="申請取下日">'共通項目(入力)'!$B$33</definedName>
    <definedName name="遂行状況報告日">'共通項目(入力)'!$B$36</definedName>
    <definedName name="請求額">'共通項目(入力)'!$B$43</definedName>
    <definedName name="請求日">'共通項目(入力)'!$B$41</definedName>
    <definedName name="設備のエネコス削減額">'事業概要(入力・印刷)'!$N$28</definedName>
    <definedName name="総コスト">'事業概要(入力・印刷)'!$B$25</definedName>
    <definedName name="代表者氏名">'共通項目(入力)'!$B$11</definedName>
    <definedName name="代表者役職">'共通項目(入力)'!$B$10</definedName>
    <definedName name="第■回">'共通項目(入力)'!$B$3</definedName>
    <definedName name="担当者氏名">'共通項目(入力)'!$B$15</definedName>
    <definedName name="担当者電話番号">'共通項目(入力)'!$B$16</definedName>
    <definedName name="担当者役職">'共通項目(入力)'!$B$14</definedName>
    <definedName name="投資額に対する売上max">'事業概要(入力・印刷)'!#REF!</definedName>
    <definedName name="売上減少要件2018">#REF!</definedName>
    <definedName name="売上減少要件2019">#REF!</definedName>
    <definedName name="変更申請日">'共通項目(入力)'!$B$34</definedName>
    <definedName name="補助金確定額">'共通項目(入力)'!$B$42</definedName>
    <definedName name="補助金額">'事業概要(入力・印刷)'!$N$20</definedName>
    <definedName name="補助事業名">'共通項目(入力)'!$B$1</definedName>
    <definedName name="補助対象経費">'事業概要(入力・印刷)'!$B$20</definedName>
    <definedName name="補助率">'事業概要(入力・印刷)'!$H$17</definedName>
    <definedName name="名称">'共通項目(入力)'!$B$9</definedName>
    <definedName name="郵便番号">'共通項目(入力)'!$B$6</definedName>
    <definedName name="預金種別">'共通項目(入力)'!$B$46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21" l="1"/>
  <c r="B30" i="21"/>
  <c r="H8" i="21"/>
  <c r="N20" i="21"/>
  <c r="H20" i="21"/>
  <c r="G18" i="20"/>
  <c r="E18" i="20"/>
  <c r="G16" i="17"/>
  <c r="E16" i="17"/>
  <c r="F18" i="18"/>
  <c r="F16" i="18"/>
  <c r="F11" i="18"/>
  <c r="B43" i="1"/>
  <c r="O12" i="21" l="1"/>
  <c r="A5" i="24"/>
  <c r="H16" i="17" l="1"/>
  <c r="AF2" i="5" s="1"/>
  <c r="L17" i="15"/>
  <c r="L16" i="15"/>
  <c r="L15" i="15"/>
  <c r="K13" i="15"/>
  <c r="K12" i="15"/>
  <c r="K11" i="15"/>
  <c r="G35" i="9"/>
  <c r="G34" i="9"/>
  <c r="G33" i="9"/>
  <c r="G32" i="9"/>
  <c r="G31" i="9"/>
  <c r="G30" i="9"/>
  <c r="G26" i="9"/>
  <c r="L19" i="9"/>
  <c r="L18" i="9"/>
  <c r="L17" i="9"/>
  <c r="K15" i="9"/>
  <c r="K14" i="9"/>
  <c r="K13" i="9"/>
  <c r="R9" i="9"/>
  <c r="L17" i="14"/>
  <c r="L16" i="14"/>
  <c r="L15" i="14"/>
  <c r="K13" i="14"/>
  <c r="K12" i="14"/>
  <c r="K11" i="14"/>
  <c r="R9" i="14"/>
  <c r="X1" i="4"/>
  <c r="K1" i="18"/>
  <c r="I1" i="17"/>
  <c r="Y1" i="11"/>
  <c r="X1" i="21"/>
  <c r="G1" i="20"/>
  <c r="C1" i="23"/>
  <c r="C1" i="19"/>
  <c r="E12" i="20"/>
  <c r="H16" i="21"/>
  <c r="H15" i="21"/>
  <c r="O12" i="4"/>
  <c r="T5" i="21"/>
  <c r="M5" i="21"/>
  <c r="E5" i="21"/>
  <c r="R9" i="8"/>
  <c r="L19" i="8"/>
  <c r="L18" i="8"/>
  <c r="L17" i="8"/>
  <c r="K15" i="8"/>
  <c r="K14" i="8"/>
  <c r="K13" i="8"/>
  <c r="L19" i="13"/>
  <c r="L18" i="13"/>
  <c r="L17" i="13"/>
  <c r="K15" i="13"/>
  <c r="K14" i="13"/>
  <c r="K13" i="13"/>
  <c r="R9" i="13"/>
  <c r="R9" i="12"/>
  <c r="L19" i="12"/>
  <c r="L18" i="12"/>
  <c r="L17" i="12"/>
  <c r="K15" i="12"/>
  <c r="K14" i="12"/>
  <c r="K13" i="12"/>
  <c r="L19" i="7"/>
  <c r="L18" i="7"/>
  <c r="L17" i="7"/>
  <c r="K15" i="7"/>
  <c r="K14" i="7"/>
  <c r="K13" i="7"/>
  <c r="R9" i="7"/>
  <c r="L19" i="6"/>
  <c r="L18" i="6"/>
  <c r="L17" i="6"/>
  <c r="K15" i="6"/>
  <c r="K14" i="6"/>
  <c r="K13" i="6"/>
  <c r="R9" i="6"/>
  <c r="A2" i="24"/>
  <c r="E10" i="24"/>
  <c r="E9" i="24"/>
  <c r="E8" i="24"/>
  <c r="B6" i="19"/>
  <c r="K6" i="17" l="1"/>
  <c r="K7" i="17"/>
  <c r="K8" i="17"/>
  <c r="K9" i="17"/>
  <c r="K10" i="17"/>
  <c r="K11" i="17"/>
  <c r="K12" i="17"/>
  <c r="K13" i="17"/>
  <c r="K14" i="17"/>
  <c r="K5" i="17"/>
  <c r="E9" i="17" l="1"/>
  <c r="F2" i="5" l="1"/>
  <c r="E2" i="5"/>
  <c r="D2" i="5"/>
  <c r="C2" i="5"/>
  <c r="N28" i="4"/>
  <c r="H17" i="4"/>
  <c r="H17" i="21" s="1"/>
  <c r="K15" i="4"/>
  <c r="T5" i="4"/>
  <c r="M5" i="4"/>
  <c r="E5" i="4"/>
  <c r="L19" i="2"/>
  <c r="L18" i="2"/>
  <c r="L17" i="2"/>
  <c r="K15" i="2"/>
  <c r="K14" i="2"/>
  <c r="K13" i="2"/>
  <c r="R9" i="2"/>
  <c r="I2" i="5"/>
  <c r="G2" i="5"/>
  <c r="B17" i="23"/>
  <c r="B9" i="23"/>
  <c r="B10" i="23"/>
  <c r="B11" i="23"/>
  <c r="B12" i="23"/>
  <c r="B13" i="23"/>
  <c r="B14" i="23"/>
  <c r="B15" i="23"/>
  <c r="B16" i="23"/>
  <c r="B8" i="23"/>
  <c r="W2" i="5"/>
  <c r="E16" i="20"/>
  <c r="E15" i="20"/>
  <c r="E14" i="20"/>
  <c r="E13" i="20"/>
  <c r="E11" i="20"/>
  <c r="E10" i="20"/>
  <c r="E9" i="20"/>
  <c r="E8" i="20"/>
  <c r="E7" i="20"/>
  <c r="C37" i="13"/>
  <c r="C28" i="13"/>
  <c r="C29" i="13"/>
  <c r="C30" i="13"/>
  <c r="C31" i="13"/>
  <c r="C32" i="13"/>
  <c r="C33" i="13"/>
  <c r="C34" i="13"/>
  <c r="C35" i="13"/>
  <c r="C36" i="13"/>
  <c r="B37" i="13"/>
  <c r="B36" i="13"/>
  <c r="B28" i="13"/>
  <c r="B29" i="13"/>
  <c r="B30" i="13"/>
  <c r="B31" i="13"/>
  <c r="B32" i="13"/>
  <c r="B33" i="13"/>
  <c r="B34" i="13"/>
  <c r="B35" i="13"/>
  <c r="B20" i="21" l="1"/>
  <c r="N28" i="21"/>
  <c r="B10" i="19"/>
  <c r="B7" i="19"/>
  <c r="B8" i="19"/>
  <c r="B9" i="19"/>
  <c r="B11" i="19"/>
  <c r="B12" i="19"/>
  <c r="B13" i="19"/>
  <c r="B14" i="19"/>
  <c r="B15" i="19"/>
  <c r="G4" i="18"/>
  <c r="H25" i="4" l="1"/>
  <c r="H25" i="21"/>
  <c r="F6" i="18"/>
  <c r="E6" i="17"/>
  <c r="E7" i="17"/>
  <c r="E8" i="17"/>
  <c r="E10" i="17"/>
  <c r="E11" i="17"/>
  <c r="E12" i="17"/>
  <c r="E13" i="17"/>
  <c r="E14" i="17"/>
  <c r="E5" i="17"/>
  <c r="A6" i="15"/>
  <c r="A5" i="15"/>
  <c r="A6" i="14"/>
  <c r="A5" i="14"/>
  <c r="A6" i="13"/>
  <c r="A5" i="13"/>
  <c r="A6" i="12"/>
  <c r="A5" i="12"/>
  <c r="A5" i="6"/>
  <c r="A6" i="2"/>
  <c r="T2" i="5"/>
  <c r="S2" i="5"/>
  <c r="G27" i="9"/>
  <c r="A6" i="9"/>
  <c r="A5" i="9"/>
  <c r="A6" i="8"/>
  <c r="A5" i="8"/>
  <c r="A6" i="7"/>
  <c r="A5" i="7"/>
  <c r="A6" i="6"/>
  <c r="V2" i="5"/>
  <c r="U2" i="5"/>
  <c r="R2" i="5"/>
  <c r="Q2" i="5"/>
  <c r="P2" i="5"/>
  <c r="O2" i="5"/>
  <c r="N2" i="5"/>
  <c r="M2" i="5"/>
  <c r="L2" i="5"/>
  <c r="K2" i="5"/>
  <c r="J2" i="5"/>
  <c r="H2" i="5"/>
  <c r="B2" i="5"/>
  <c r="A2" i="5"/>
  <c r="A5" i="2"/>
  <c r="B30" i="4" l="1"/>
  <c r="K30" i="4" s="1"/>
  <c r="B25" i="4"/>
  <c r="B25" i="21"/>
  <c r="X2" i="5"/>
  <c r="AD2" i="5"/>
  <c r="B20" i="4" l="1"/>
  <c r="H20" i="4" s="1"/>
  <c r="N20" i="4" s="1"/>
  <c r="N25" i="4"/>
  <c r="AC2" i="5" s="1"/>
  <c r="N25" i="21"/>
  <c r="AG2" i="5"/>
  <c r="AE2" i="5"/>
  <c r="AA2" i="5"/>
  <c r="AB2" i="5"/>
  <c r="Y2" i="5" l="1"/>
  <c r="Z2" i="5" l="1"/>
</calcChain>
</file>

<file path=xl/sharedStrings.xml><?xml version="1.0" encoding="utf-8"?>
<sst xmlns="http://schemas.openxmlformats.org/spreadsheetml/2006/main" count="439" uniqueCount="252">
  <si>
    <t>所在地</t>
    <rPh sb="0" eb="3">
      <t>ショザイチ</t>
    </rPh>
    <phoneticPr fontId="2"/>
  </si>
  <si>
    <t>住所</t>
    <rPh sb="0" eb="2">
      <t>ジュウショ</t>
    </rPh>
    <phoneticPr fontId="2"/>
  </si>
  <si>
    <t>氏名</t>
    <rPh sb="0" eb="2">
      <t>シメイ</t>
    </rPh>
    <phoneticPr fontId="2"/>
  </si>
  <si>
    <t>代表者役職</t>
    <rPh sb="0" eb="3">
      <t>ダイヒョウシャ</t>
    </rPh>
    <rPh sb="3" eb="5">
      <t>ヤクショク</t>
    </rPh>
    <phoneticPr fontId="2"/>
  </si>
  <si>
    <t>代表者氏名</t>
    <rPh sb="0" eb="2">
      <t>ダイヒョウ</t>
    </rPh>
    <rPh sb="2" eb="3">
      <t>シャ</t>
    </rPh>
    <rPh sb="3" eb="5">
      <t>シメイ</t>
    </rPh>
    <phoneticPr fontId="2"/>
  </si>
  <si>
    <t>電話番号</t>
    <rPh sb="0" eb="2">
      <t>デンワ</t>
    </rPh>
    <rPh sb="2" eb="4">
      <t>バンゴウ</t>
    </rPh>
    <phoneticPr fontId="2"/>
  </si>
  <si>
    <t>担当者</t>
    <rPh sb="0" eb="3">
      <t>タントウシャ</t>
    </rPh>
    <phoneticPr fontId="2"/>
  </si>
  <si>
    <t>名称</t>
    <rPh sb="0" eb="2">
      <t>メイショウ</t>
    </rPh>
    <phoneticPr fontId="2"/>
  </si>
  <si>
    <t>会社</t>
    <rPh sb="0" eb="2">
      <t>カイシャ</t>
    </rPh>
    <phoneticPr fontId="2"/>
  </si>
  <si>
    <t>役職</t>
    <rPh sb="0" eb="2">
      <t>ヤクショク</t>
    </rPh>
    <phoneticPr fontId="2"/>
  </si>
  <si>
    <t>E-mail</t>
    <phoneticPr fontId="2"/>
  </si>
  <si>
    <t>島根県商工会連合会長　様</t>
    <rPh sb="0" eb="9">
      <t>シマネケンレン</t>
    </rPh>
    <rPh sb="9" eb="10">
      <t>チョウ</t>
    </rPh>
    <rPh sb="11" eb="12">
      <t>サマ</t>
    </rPh>
    <phoneticPr fontId="2"/>
  </si>
  <si>
    <t>申請日（西暦）</t>
    <rPh sb="0" eb="2">
      <t>シンセイ</t>
    </rPh>
    <rPh sb="2" eb="3">
      <t>ビ</t>
    </rPh>
    <rPh sb="4" eb="6">
      <t>セイレキ</t>
    </rPh>
    <phoneticPr fontId="2"/>
  </si>
  <si>
    <t>名　称</t>
    <rPh sb="0" eb="1">
      <t>ナ</t>
    </rPh>
    <rPh sb="2" eb="3">
      <t>ショウ</t>
    </rPh>
    <phoneticPr fontId="2"/>
  </si>
  <si>
    <t>事業年度</t>
    <rPh sb="0" eb="2">
      <t>ジギョウ</t>
    </rPh>
    <rPh sb="2" eb="4">
      <t>ネンド</t>
    </rPh>
    <phoneticPr fontId="2"/>
  </si>
  <si>
    <t>令和４年度</t>
    <rPh sb="0" eb="2">
      <t>レイワ</t>
    </rPh>
    <rPh sb="3" eb="4">
      <t>ネン</t>
    </rPh>
    <rPh sb="4" eb="5">
      <t>ド</t>
    </rPh>
    <phoneticPr fontId="2"/>
  </si>
  <si>
    <t>補助事業名</t>
    <rPh sb="0" eb="2">
      <t>ホジョ</t>
    </rPh>
    <rPh sb="2" eb="4">
      <t>ジギョウ</t>
    </rPh>
    <rPh sb="4" eb="5">
      <t>メイ</t>
    </rPh>
    <phoneticPr fontId="2"/>
  </si>
  <si>
    <t>記</t>
    <rPh sb="0" eb="1">
      <t>シルシ</t>
    </rPh>
    <phoneticPr fontId="2"/>
  </si>
  <si>
    <t>２．対象者要件の確認書類</t>
    <rPh sb="2" eb="4">
      <t>タイショウ</t>
    </rPh>
    <rPh sb="4" eb="5">
      <t>シャ</t>
    </rPh>
    <rPh sb="5" eb="7">
      <t>ヨウケン</t>
    </rPh>
    <rPh sb="8" eb="10">
      <t>カクニン</t>
    </rPh>
    <rPh sb="10" eb="12">
      <t>ショルイ</t>
    </rPh>
    <phoneticPr fontId="2"/>
  </si>
  <si>
    <t>代表者</t>
    <rPh sb="0" eb="3">
      <t>ダイヒョウシャ</t>
    </rPh>
    <phoneticPr fontId="2"/>
  </si>
  <si>
    <t>会社住所</t>
    <rPh sb="0" eb="2">
      <t>カイシャ</t>
    </rPh>
    <rPh sb="2" eb="4">
      <t>ジュウショ</t>
    </rPh>
    <phoneticPr fontId="2"/>
  </si>
  <si>
    <t>担当者役職</t>
    <rPh sb="0" eb="3">
      <t>タントウシャ</t>
    </rPh>
    <rPh sb="3" eb="5">
      <t>ヤクショク</t>
    </rPh>
    <phoneticPr fontId="2"/>
  </si>
  <si>
    <t>担当者氏名</t>
    <rPh sb="3" eb="5">
      <t>シメイ</t>
    </rPh>
    <phoneticPr fontId="2"/>
  </si>
  <si>
    <t>担当者電話番号</t>
    <rPh sb="3" eb="5">
      <t>デンワ</t>
    </rPh>
    <rPh sb="5" eb="7">
      <t>バンゴウ</t>
    </rPh>
    <phoneticPr fontId="2"/>
  </si>
  <si>
    <t>担当者E-mail</t>
    <phoneticPr fontId="2"/>
  </si>
  <si>
    <t>～</t>
    <phoneticPr fontId="2"/>
  </si>
  <si>
    <t>補助対象経費</t>
    <rPh sb="0" eb="2">
      <t>ホジョ</t>
    </rPh>
    <rPh sb="2" eb="4">
      <t>タイショウ</t>
    </rPh>
    <rPh sb="4" eb="6">
      <t>ケイヒ</t>
    </rPh>
    <phoneticPr fontId="2"/>
  </si>
  <si>
    <t>補助率</t>
    <rPh sb="0" eb="2">
      <t>ホジョ</t>
    </rPh>
    <rPh sb="2" eb="3">
      <t>リツ</t>
    </rPh>
    <phoneticPr fontId="2"/>
  </si>
  <si>
    <t>事業概要</t>
    <rPh sb="0" eb="2">
      <t>ジギョウ</t>
    </rPh>
    <rPh sb="2" eb="4">
      <t>ガイヨウ</t>
    </rPh>
    <phoneticPr fontId="2"/>
  </si>
  <si>
    <t>事業終了日</t>
    <rPh sb="0" eb="2">
      <t>ジギョウ</t>
    </rPh>
    <rPh sb="2" eb="4">
      <t>シュウリョウ</t>
    </rPh>
    <rPh sb="4" eb="5">
      <t>ビ</t>
    </rPh>
    <phoneticPr fontId="2"/>
  </si>
  <si>
    <t>コロナ融資の利用</t>
    <rPh sb="3" eb="5">
      <t>ユウシ</t>
    </rPh>
    <rPh sb="6" eb="8">
      <t>リヨウ</t>
    </rPh>
    <phoneticPr fontId="2"/>
  </si>
  <si>
    <t>補助率</t>
    <phoneticPr fontId="2"/>
  </si>
  <si>
    <t>１．請求金額</t>
    <rPh sb="2" eb="4">
      <t>セイキュウ</t>
    </rPh>
    <rPh sb="4" eb="6">
      <t>キンガク</t>
    </rPh>
    <phoneticPr fontId="2"/>
  </si>
  <si>
    <t>補助金確定額</t>
    <rPh sb="0" eb="3">
      <t>ホジョキン</t>
    </rPh>
    <rPh sb="3" eb="5">
      <t>カクテイ</t>
    </rPh>
    <rPh sb="5" eb="6">
      <t>ガク</t>
    </rPh>
    <phoneticPr fontId="2"/>
  </si>
  <si>
    <t>２．振込口座</t>
    <phoneticPr fontId="2"/>
  </si>
  <si>
    <t>金融機関名</t>
  </si>
  <si>
    <t>支店名</t>
  </si>
  <si>
    <t>預金種別</t>
  </si>
  <si>
    <t>口座番号</t>
  </si>
  <si>
    <t>（フリガナ）
口座名義</t>
    <phoneticPr fontId="2"/>
  </si>
  <si>
    <t>請求額</t>
    <rPh sb="0" eb="2">
      <t>セイキュウ</t>
    </rPh>
    <rPh sb="2" eb="3">
      <t>ガク</t>
    </rPh>
    <phoneticPr fontId="2"/>
  </si>
  <si>
    <t>請求額</t>
    <phoneticPr fontId="2"/>
  </si>
  <si>
    <t>金融機関名</t>
    <rPh sb="0" eb="2">
      <t>キンユウ</t>
    </rPh>
    <rPh sb="2" eb="4">
      <t>キカン</t>
    </rPh>
    <rPh sb="4" eb="5">
      <t>メイ</t>
    </rPh>
    <phoneticPr fontId="2"/>
  </si>
  <si>
    <t>支店名</t>
    <rPh sb="0" eb="3">
      <t>シテンメイ</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</si>
  <si>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</si>
  <si>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</si>
  <si>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</si>
  <si>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r>
      <rPr>
        <b/>
        <sz val="11"/>
        <color theme="1"/>
        <rFont val="Yu Gothic"/>
        <family val="3"/>
        <charset val="128"/>
        <scheme val="minor"/>
      </rPr>
      <t>請求</t>
    </r>
    <r>
      <rPr>
        <sz val="11"/>
        <color theme="1"/>
        <rFont val="Yu Gothic"/>
        <family val="2"/>
        <scheme val="minor"/>
      </rPr>
      <t>日（西暦）</t>
    </r>
    <rPh sb="0" eb="2">
      <t>セイキュウ</t>
    </rPh>
    <rPh sb="2" eb="3">
      <t>ビ</t>
    </rPh>
    <rPh sb="4" eb="6">
      <t>セイレキ</t>
    </rPh>
    <phoneticPr fontId="2"/>
  </si>
  <si>
    <t>ｺｳｻﾞﾒｲｷﾞ</t>
    <phoneticPr fontId="2"/>
  </si>
  <si>
    <t>１．「変更・中止・廃止の理由」及び「その内容」　</t>
    <rPh sb="3" eb="5">
      <t>ヘンコウ</t>
    </rPh>
    <rPh sb="6" eb="8">
      <t>チュウシ</t>
    </rPh>
    <rPh sb="9" eb="11">
      <t>ハイシ</t>
    </rPh>
    <rPh sb="12" eb="14">
      <t>リユウ</t>
    </rPh>
    <rPh sb="15" eb="16">
      <t>オヨ</t>
    </rPh>
    <rPh sb="20" eb="22">
      <t>ナイヨウ</t>
    </rPh>
    <phoneticPr fontId="2"/>
  </si>
  <si>
    <t>対象業種</t>
    <rPh sb="0" eb="2">
      <t>タイショウ</t>
    </rPh>
    <rPh sb="2" eb="4">
      <t>ギョウシュ</t>
    </rPh>
    <phoneticPr fontId="2"/>
  </si>
  <si>
    <t>従業員数</t>
    <rPh sb="0" eb="3">
      <t>ジュウギョウイン</t>
    </rPh>
    <rPh sb="3" eb="4">
      <t>スウ</t>
    </rPh>
    <phoneticPr fontId="2"/>
  </si>
  <si>
    <t>資本金等</t>
    <rPh sb="0" eb="3">
      <t>シホンキン</t>
    </rPh>
    <rPh sb="3" eb="4">
      <t>トウ</t>
    </rPh>
    <phoneticPr fontId="2"/>
  </si>
  <si>
    <t>従業員数(人)</t>
  </si>
  <si>
    <r>
      <rPr>
        <sz val="11"/>
        <rFont val="Yu Gothic"/>
        <family val="3"/>
        <charset val="128"/>
        <scheme val="minor"/>
      </rPr>
      <t>従業員数</t>
    </r>
    <r>
      <rPr>
        <sz val="11"/>
        <color rgb="FFFF0000"/>
        <rFont val="Yu Gothic"/>
        <family val="3"/>
        <charset val="128"/>
        <scheme val="minor"/>
      </rPr>
      <t>(人)</t>
    </r>
  </si>
  <si>
    <r>
      <rPr>
        <sz val="11"/>
        <rFont val="Yu Gothic"/>
        <family val="3"/>
        <charset val="128"/>
        <scheme val="minor"/>
      </rPr>
      <t>資本金等</t>
    </r>
    <r>
      <rPr>
        <sz val="11"/>
        <color rgb="FFFF0000"/>
        <rFont val="Yu Gothic"/>
        <family val="3"/>
        <charset val="128"/>
        <scheme val="minor"/>
      </rPr>
      <t>(千円）</t>
    </r>
    <rPh sb="0" eb="3">
      <t>シホンキン</t>
    </rPh>
    <rPh sb="3" eb="4">
      <t>トウ</t>
    </rPh>
    <rPh sb="5" eb="6">
      <t>セン</t>
    </rPh>
    <rPh sb="6" eb="7">
      <t>エン</t>
    </rPh>
    <phoneticPr fontId="2"/>
  </si>
  <si>
    <t>人</t>
    <rPh sb="0" eb="1">
      <t>ニン</t>
    </rPh>
    <phoneticPr fontId="2"/>
  </si>
  <si>
    <t>千円</t>
    <rPh sb="0" eb="2">
      <t>センエン</t>
    </rPh>
    <phoneticPr fontId="2"/>
  </si>
  <si>
    <t>補助事業　計画承認申請書</t>
    <rPh sb="0" eb="2">
      <t>ホジョ</t>
    </rPh>
    <rPh sb="2" eb="4">
      <t>ジギョウ</t>
    </rPh>
    <rPh sb="5" eb="7">
      <t>ケイカク</t>
    </rPh>
    <rPh sb="7" eb="9">
      <t>ショウニン</t>
    </rPh>
    <rPh sb="9" eb="12">
      <t>シンセイショ</t>
    </rPh>
    <phoneticPr fontId="2"/>
  </si>
  <si>
    <t>１．補助事業計画</t>
    <rPh sb="2" eb="4">
      <t>ホジョ</t>
    </rPh>
    <rPh sb="4" eb="6">
      <t>ジギョウ</t>
    </rPh>
    <rPh sb="6" eb="8">
      <t>ケイカク</t>
    </rPh>
    <phoneticPr fontId="2"/>
  </si>
  <si>
    <t>補助金　交付申請書</t>
    <rPh sb="0" eb="2">
      <t>ホジョ</t>
    </rPh>
    <rPh sb="2" eb="3">
      <t>キン</t>
    </rPh>
    <rPh sb="4" eb="6">
      <t>コウフ</t>
    </rPh>
    <rPh sb="6" eb="9">
      <t>シンセイショ</t>
    </rPh>
    <phoneticPr fontId="2"/>
  </si>
  <si>
    <t>補助事業計画　変更等承認申請書</t>
    <rPh sb="0" eb="2">
      <t>ホジョ</t>
    </rPh>
    <rPh sb="2" eb="4">
      <t>ジギョウ</t>
    </rPh>
    <rPh sb="4" eb="6">
      <t>ケイカク</t>
    </rPh>
    <rPh sb="7" eb="10">
      <t>ヘンコウナド</t>
    </rPh>
    <rPh sb="10" eb="12">
      <t>ショウニン</t>
    </rPh>
    <rPh sb="12" eb="15">
      <t>シンセイショ</t>
    </rPh>
    <phoneticPr fontId="2"/>
  </si>
  <si>
    <t>補助事業　実績報告書</t>
    <rPh sb="0" eb="2">
      <t>ホジョ</t>
    </rPh>
    <rPh sb="2" eb="4">
      <t>ジギョウ</t>
    </rPh>
    <rPh sb="5" eb="7">
      <t>ジッセキ</t>
    </rPh>
    <rPh sb="7" eb="10">
      <t>ホウコクショ</t>
    </rPh>
    <phoneticPr fontId="2"/>
  </si>
  <si>
    <t>補助金　精算払請求書</t>
    <rPh sb="0" eb="3">
      <t>ホジョキン</t>
    </rPh>
    <rPh sb="4" eb="6">
      <t>セイサン</t>
    </rPh>
    <rPh sb="6" eb="7">
      <t>バライ</t>
    </rPh>
    <rPh sb="7" eb="9">
      <t>セイキュウ</t>
    </rPh>
    <rPh sb="9" eb="10">
      <t>ショ</t>
    </rPh>
    <phoneticPr fontId="2"/>
  </si>
  <si>
    <t>補助事業　遂行状況報告書</t>
    <rPh sb="0" eb="2">
      <t>ホジョ</t>
    </rPh>
    <rPh sb="2" eb="4">
      <t>ジギョウ</t>
    </rPh>
    <rPh sb="5" eb="7">
      <t>スイコウ</t>
    </rPh>
    <rPh sb="7" eb="9">
      <t>ジョウキョウ</t>
    </rPh>
    <rPh sb="9" eb="12">
      <t>ホウコクショ</t>
    </rPh>
    <phoneticPr fontId="2"/>
  </si>
  <si>
    <t>補助事業　承認申請取下書</t>
    <rPh sb="0" eb="2">
      <t>ホジョ</t>
    </rPh>
    <rPh sb="2" eb="4">
      <t>ジギョウ</t>
    </rPh>
    <rPh sb="5" eb="7">
      <t>ショウニン</t>
    </rPh>
    <rPh sb="7" eb="9">
      <t>シンセイ</t>
    </rPh>
    <rPh sb="9" eb="10">
      <t>トリ</t>
    </rPh>
    <rPh sb="10" eb="12">
      <t>シタガキ</t>
    </rPh>
    <phoneticPr fontId="2"/>
  </si>
  <si>
    <t>取得財産等管理台帳</t>
    <rPh sb="0" eb="2">
      <t>シュトク</t>
    </rPh>
    <rPh sb="2" eb="4">
      <t>ザイサン</t>
    </rPh>
    <rPh sb="4" eb="5">
      <t>トウ</t>
    </rPh>
    <rPh sb="5" eb="7">
      <t>カンリ</t>
    </rPh>
    <rPh sb="7" eb="9">
      <t>ダイチョウ</t>
    </rPh>
    <phoneticPr fontId="2"/>
  </si>
  <si>
    <t>財産名</t>
    <rPh sb="0" eb="2">
      <t>ザイサン</t>
    </rPh>
    <rPh sb="2" eb="3">
      <t>メイ</t>
    </rPh>
    <phoneticPr fontId="2"/>
  </si>
  <si>
    <t>規格</t>
    <rPh sb="0" eb="2">
      <t>キカク</t>
    </rPh>
    <phoneticPr fontId="2"/>
  </si>
  <si>
    <t>数量</t>
    <rPh sb="0" eb="2">
      <t>スウリョウ</t>
    </rPh>
    <phoneticPr fontId="2"/>
  </si>
  <si>
    <t>取得年月日</t>
    <rPh sb="0" eb="2">
      <t>シュトク</t>
    </rPh>
    <rPh sb="2" eb="5">
      <t>ネンガッピ</t>
    </rPh>
    <phoneticPr fontId="2"/>
  </si>
  <si>
    <t>保管場所</t>
    <rPh sb="0" eb="2">
      <t>ホカン</t>
    </rPh>
    <rPh sb="2" eb="4">
      <t>バショ</t>
    </rPh>
    <phoneticPr fontId="2"/>
  </si>
  <si>
    <t>取得財産等処分承認申請書</t>
    <rPh sb="0" eb="2">
      <t>シュトク</t>
    </rPh>
    <rPh sb="2" eb="4">
      <t>ザイサン</t>
    </rPh>
    <rPh sb="4" eb="5">
      <t>トウ</t>
    </rPh>
    <rPh sb="5" eb="7">
      <t>ショブン</t>
    </rPh>
    <rPh sb="7" eb="9">
      <t>ショウニン</t>
    </rPh>
    <rPh sb="9" eb="12">
      <t>シンセイショ</t>
    </rPh>
    <phoneticPr fontId="2"/>
  </si>
  <si>
    <t>　　　　　年　　　月　　　日</t>
    <rPh sb="5" eb="6">
      <t>ネン</t>
    </rPh>
    <rPh sb="9" eb="10">
      <t>ガツ</t>
    </rPh>
    <rPh sb="13" eb="14">
      <t>ニチ</t>
    </rPh>
    <phoneticPr fontId="2"/>
  </si>
  <si>
    <t>１．対象となる取得財産等</t>
    <rPh sb="2" eb="4">
      <t>タイショウ</t>
    </rPh>
    <rPh sb="7" eb="9">
      <t>シュトク</t>
    </rPh>
    <rPh sb="9" eb="11">
      <t>ザイサン</t>
    </rPh>
    <rPh sb="11" eb="12">
      <t>トウ</t>
    </rPh>
    <phoneticPr fontId="2"/>
  </si>
  <si>
    <t>２．処分の方法</t>
    <rPh sb="2" eb="4">
      <t>ショブン</t>
    </rPh>
    <rPh sb="5" eb="7">
      <t>ホウホウ</t>
    </rPh>
    <phoneticPr fontId="2"/>
  </si>
  <si>
    <t>３．処分の理由</t>
    <rPh sb="2" eb="4">
      <t>ショブン</t>
    </rPh>
    <rPh sb="5" eb="7">
      <t>リユウ</t>
    </rPh>
    <phoneticPr fontId="2"/>
  </si>
  <si>
    <t>（様式１号）</t>
    <rPh sb="1" eb="3">
      <t>ヨウシキ</t>
    </rPh>
    <rPh sb="4" eb="5">
      <t>ゴウ</t>
    </rPh>
    <phoneticPr fontId="2"/>
  </si>
  <si>
    <t>下記のとおり申請します。</t>
    <rPh sb="0" eb="2">
      <t>カキ</t>
    </rPh>
    <rPh sb="6" eb="8">
      <t>シンセイ</t>
    </rPh>
    <phoneticPr fontId="2"/>
  </si>
  <si>
    <t>・島根県税の滞納がないことについては、別添【島根県税の納税証明書】のとおり</t>
    <rPh sb="1" eb="4">
      <t>シマネケン</t>
    </rPh>
    <rPh sb="4" eb="5">
      <t>ゼイ</t>
    </rPh>
    <rPh sb="6" eb="8">
      <t>タイノウ</t>
    </rPh>
    <rPh sb="19" eb="21">
      <t>ベッテン</t>
    </rPh>
    <rPh sb="22" eb="25">
      <t>シマネケン</t>
    </rPh>
    <rPh sb="25" eb="26">
      <t>ゼイ</t>
    </rPh>
    <rPh sb="27" eb="29">
      <t>ノウゼイ</t>
    </rPh>
    <rPh sb="29" eb="32">
      <t>ショウメイショ</t>
    </rPh>
    <phoneticPr fontId="2"/>
  </si>
  <si>
    <t>３．誓　約</t>
    <rPh sb="2" eb="3">
      <t>チカイ</t>
    </rPh>
    <rPh sb="4" eb="5">
      <t>ヤク</t>
    </rPh>
    <phoneticPr fontId="2"/>
  </si>
  <si>
    <t>（様式３号）</t>
    <rPh sb="1" eb="3">
      <t>ヨウシキ</t>
    </rPh>
    <rPh sb="4" eb="5">
      <t>ゴウ</t>
    </rPh>
    <phoneticPr fontId="2"/>
  </si>
  <si>
    <t>（様式５号）</t>
    <rPh sb="1" eb="3">
      <t>ヨウシキ</t>
    </rPh>
    <rPh sb="4" eb="5">
      <t>ゴウ</t>
    </rPh>
    <phoneticPr fontId="2"/>
  </si>
  <si>
    <t>（様式７号）</t>
    <rPh sb="1" eb="3">
      <t>ヨウシキ</t>
    </rPh>
    <rPh sb="4" eb="5">
      <t>ゴウ</t>
    </rPh>
    <phoneticPr fontId="2"/>
  </si>
  <si>
    <t>下記のとおり申請を取り下げます。</t>
    <rPh sb="0" eb="2">
      <t>カキ</t>
    </rPh>
    <rPh sb="6" eb="8">
      <t>シンセイ</t>
    </rPh>
    <rPh sb="9" eb="10">
      <t>ト</t>
    </rPh>
    <rPh sb="11" eb="12">
      <t>サ</t>
    </rPh>
    <phoneticPr fontId="2"/>
  </si>
  <si>
    <t>１．取り下げる理由</t>
    <rPh sb="2" eb="3">
      <t>ト</t>
    </rPh>
    <rPh sb="4" eb="5">
      <t>サ</t>
    </rPh>
    <rPh sb="7" eb="9">
      <t>リユウ</t>
    </rPh>
    <phoneticPr fontId="2"/>
  </si>
  <si>
    <t>（様式８号）</t>
    <rPh sb="1" eb="3">
      <t>ヨウシキ</t>
    </rPh>
    <rPh sb="4" eb="5">
      <t>ゴウ</t>
    </rPh>
    <phoneticPr fontId="2"/>
  </si>
  <si>
    <t>下記のとおり、遂行状況を報告します。</t>
    <rPh sb="0" eb="2">
      <t>カキ</t>
    </rPh>
    <rPh sb="7" eb="9">
      <t>スイコウ</t>
    </rPh>
    <rPh sb="9" eb="11">
      <t>ジョウキョウ</t>
    </rPh>
    <rPh sb="12" eb="14">
      <t>ホウコク</t>
    </rPh>
    <phoneticPr fontId="2"/>
  </si>
  <si>
    <t>（様式９号）</t>
    <rPh sb="1" eb="3">
      <t>ヨウシキ</t>
    </rPh>
    <rPh sb="4" eb="5">
      <t>ゴウ</t>
    </rPh>
    <phoneticPr fontId="2"/>
  </si>
  <si>
    <t>下記のとおり報告します。</t>
    <rPh sb="0" eb="2">
      <t>カキ</t>
    </rPh>
    <rPh sb="6" eb="8">
      <t>ホウコク</t>
    </rPh>
    <phoneticPr fontId="2"/>
  </si>
  <si>
    <t>税抜金額(円)</t>
    <rPh sb="0" eb="2">
      <t>ゼイヌキ</t>
    </rPh>
    <rPh sb="2" eb="4">
      <t>キンガク</t>
    </rPh>
    <rPh sb="5" eb="6">
      <t>エン</t>
    </rPh>
    <phoneticPr fontId="2"/>
  </si>
  <si>
    <t>（様式１０号）</t>
    <rPh sb="1" eb="3">
      <t>ヨウシキ</t>
    </rPh>
    <rPh sb="5" eb="6">
      <t>ゴウ</t>
    </rPh>
    <phoneticPr fontId="2"/>
  </si>
  <si>
    <t>（様式12号）</t>
    <rPh sb="1" eb="3">
      <t>ヨウシキ</t>
    </rPh>
    <rPh sb="5" eb="6">
      <t>ゴウ</t>
    </rPh>
    <phoneticPr fontId="2"/>
  </si>
  <si>
    <t>下記のとおり請求します。</t>
    <rPh sb="0" eb="2">
      <t>カキ</t>
    </rPh>
    <rPh sb="6" eb="8">
      <t>セイキュウ</t>
    </rPh>
    <phoneticPr fontId="2"/>
  </si>
  <si>
    <t>（様式１３号）</t>
    <rPh sb="1" eb="3">
      <t>ヨウシキ</t>
    </rPh>
    <rPh sb="5" eb="6">
      <t>ゴウ</t>
    </rPh>
    <phoneticPr fontId="2"/>
  </si>
  <si>
    <t>別添：【事業概要】【補助対象経費及び補助金額】</t>
    <rPh sb="0" eb="2">
      <t>ベッテン</t>
    </rPh>
    <rPh sb="4" eb="6">
      <t>ジギョウ</t>
    </rPh>
    <rPh sb="6" eb="8">
      <t>ガイヨウ</t>
    </rPh>
    <phoneticPr fontId="2"/>
  </si>
  <si>
    <t>↑</t>
    <phoneticPr fontId="2"/>
  </si>
  <si>
    <t>｜</t>
    <phoneticPr fontId="2"/>
  </si>
  <si>
    <t>補助事業
概要</t>
    <rPh sb="0" eb="2">
      <t>ホジョ</t>
    </rPh>
    <rPh sb="2" eb="4">
      <t>ジギョウ</t>
    </rPh>
    <rPh sb="5" eb="7">
      <t>ガイヨウ</t>
    </rPh>
    <phoneticPr fontId="2"/>
  </si>
  <si>
    <t>補助事業期間(西暦)</t>
    <rPh sb="0" eb="2">
      <t>ホジョ</t>
    </rPh>
    <rPh sb="2" eb="4">
      <t>ジギョウ</t>
    </rPh>
    <rPh sb="4" eb="6">
      <t>キカン</t>
    </rPh>
    <rPh sb="7" eb="9">
      <t>セイレキ</t>
    </rPh>
    <phoneticPr fontId="2"/>
  </si>
  <si>
    <t>交付決定日</t>
    <rPh sb="0" eb="2">
      <t>コウフ</t>
    </rPh>
    <rPh sb="2" eb="4">
      <t>ケッテイ</t>
    </rPh>
    <rPh sb="4" eb="5">
      <t>ビ</t>
    </rPh>
    <phoneticPr fontId="2"/>
  </si>
  <si>
    <t>飲食・商業・サービス業等エネルギーコスト削減対策緊急支援事業</t>
    <rPh sb="0" eb="30">
      <t>エネコス</t>
    </rPh>
    <phoneticPr fontId="2"/>
  </si>
  <si>
    <t>コロナ関連融資</t>
    <rPh sb="3" eb="5">
      <t>カンレン</t>
    </rPh>
    <rPh sb="5" eb="7">
      <t>ユウシ</t>
    </rPh>
    <phoneticPr fontId="2"/>
  </si>
  <si>
    <t>利用の有無</t>
    <rPh sb="0" eb="2">
      <t>リヨウ</t>
    </rPh>
    <rPh sb="3" eb="5">
      <t>ウム</t>
    </rPh>
    <phoneticPr fontId="2"/>
  </si>
  <si>
    <t>融資名</t>
    <phoneticPr fontId="2"/>
  </si>
  <si>
    <t>D:総コスト</t>
    <rPh sb="2" eb="3">
      <t>ソウ</t>
    </rPh>
    <phoneticPr fontId="2"/>
  </si>
  <si>
    <t>B:A×補助率</t>
    <rPh sb="4" eb="7">
      <t>ホジョリツ</t>
    </rPh>
    <phoneticPr fontId="2"/>
  </si>
  <si>
    <t>　C:補助金額</t>
    <rPh sb="3" eb="6">
      <t>ホジョキン</t>
    </rPh>
    <rPh sb="6" eb="7">
      <t>ガク</t>
    </rPh>
    <phoneticPr fontId="2"/>
  </si>
  <si>
    <t>E:光熱費・燃料費</t>
    <rPh sb="2" eb="5">
      <t>コウネツヒ</t>
    </rPh>
    <rPh sb="6" eb="9">
      <t>ネンリョウヒ</t>
    </rPh>
    <phoneticPr fontId="2"/>
  </si>
  <si>
    <r>
      <t xml:space="preserve">E÷D(%)
</t>
    </r>
    <r>
      <rPr>
        <b/>
        <sz val="8"/>
        <color theme="1"/>
        <rFont val="Yu Gothic"/>
        <family val="3"/>
        <charset val="128"/>
        <scheme val="minor"/>
      </rPr>
      <t>（小数点第２位を四捨五入）</t>
    </r>
    <rPh sb="8" eb="11">
      <t>ショウスウテン</t>
    </rPh>
    <rPh sb="11" eb="12">
      <t>ダイ</t>
    </rPh>
    <rPh sb="13" eb="14">
      <t>イ</t>
    </rPh>
    <rPh sb="15" eb="19">
      <t>シシャゴニュウ</t>
    </rPh>
    <phoneticPr fontId="2"/>
  </si>
  <si>
    <t>F:対象設備の光熱費・燃料費の年間削減額</t>
    <rPh sb="2" eb="4">
      <t>タイショウ</t>
    </rPh>
    <rPh sb="4" eb="6">
      <t>セツビ</t>
    </rPh>
    <rPh sb="7" eb="10">
      <t>コウネツヒ</t>
    </rPh>
    <rPh sb="11" eb="14">
      <t>ネンリョウヒ</t>
    </rPh>
    <rPh sb="15" eb="17">
      <t>ネンカン</t>
    </rPh>
    <rPh sb="17" eb="20">
      <t>サクゲンガク</t>
    </rPh>
    <phoneticPr fontId="2"/>
  </si>
  <si>
    <t>Ｇ:事業を実施した場合の
光熱費・燃料費</t>
    <phoneticPr fontId="2"/>
  </si>
  <si>
    <r>
      <t xml:space="preserve">H:削減割合 (E-G)÷E(%)
</t>
    </r>
    <r>
      <rPr>
        <b/>
        <sz val="8"/>
        <color theme="1"/>
        <rFont val="Yu Gothic"/>
        <family val="3"/>
        <charset val="128"/>
        <scheme val="minor"/>
      </rPr>
      <t>（小数点第２位を四捨五入）</t>
    </r>
    <rPh sb="2" eb="4">
      <t>サクゲン</t>
    </rPh>
    <rPh sb="4" eb="6">
      <t>ワリアイ</t>
    </rPh>
    <rPh sb="19" eb="22">
      <t>ショウスウテン</t>
    </rPh>
    <rPh sb="22" eb="23">
      <t>ダイ</t>
    </rPh>
    <rPh sb="24" eb="25">
      <t>イ</t>
    </rPh>
    <rPh sb="26" eb="30">
      <t>シシャゴニュウ</t>
    </rPh>
    <phoneticPr fontId="2"/>
  </si>
  <si>
    <t>設備等名称</t>
    <rPh sb="0" eb="2">
      <t>セツビ</t>
    </rPh>
    <rPh sb="2" eb="3">
      <t>トウ</t>
    </rPh>
    <rPh sb="3" eb="5">
      <t>メイショウ</t>
    </rPh>
    <phoneticPr fontId="2"/>
  </si>
  <si>
    <t>数量</t>
    <rPh sb="0" eb="2">
      <t>スウリョウ</t>
    </rPh>
    <phoneticPr fontId="2"/>
  </si>
  <si>
    <t>購入単価
（円：税抜）</t>
    <rPh sb="0" eb="2">
      <t>コウニュウ</t>
    </rPh>
    <rPh sb="2" eb="4">
      <t>タンカ</t>
    </rPh>
    <rPh sb="6" eb="7">
      <t>エン</t>
    </rPh>
    <rPh sb="8" eb="10">
      <t>ゼイヌキ</t>
    </rPh>
    <phoneticPr fontId="2"/>
  </si>
  <si>
    <t>購入金額
（円：税抜）</t>
    <rPh sb="0" eb="2">
      <t>コウニュウ</t>
    </rPh>
    <rPh sb="2" eb="4">
      <t>キンガク</t>
    </rPh>
    <rPh sb="6" eb="7">
      <t>エン</t>
    </rPh>
    <rPh sb="8" eb="10">
      <t>ゼイヌキ</t>
    </rPh>
    <phoneticPr fontId="2"/>
  </si>
  <si>
    <t>No.</t>
    <phoneticPr fontId="2"/>
  </si>
  <si>
    <t>補助対象経費</t>
    <rPh sb="0" eb="2">
      <t>ホジョ</t>
    </rPh>
    <rPh sb="2" eb="4">
      <t>タイショウ</t>
    </rPh>
    <rPh sb="4" eb="6">
      <t>ケイヒ</t>
    </rPh>
    <phoneticPr fontId="2"/>
  </si>
  <si>
    <t>売上原価</t>
    <rPh sb="0" eb="2">
      <t>ウリアゲ</t>
    </rPh>
    <rPh sb="2" eb="4">
      <t>ゲンカ</t>
    </rPh>
    <phoneticPr fontId="2"/>
  </si>
  <si>
    <t>燃料費</t>
    <rPh sb="0" eb="3">
      <t>ネンリョウヒ</t>
    </rPh>
    <phoneticPr fontId="2"/>
  </si>
  <si>
    <t>Ｄ：総コスト</t>
    <rPh sb="2" eb="3">
      <t>ソウ</t>
    </rPh>
    <phoneticPr fontId="2"/>
  </si>
  <si>
    <t>売上原価
　※青申決算書⑥
　※収支内訳書⑨</t>
    <rPh sb="0" eb="2">
      <t>ウリアゲ</t>
    </rPh>
    <rPh sb="2" eb="4">
      <t>ゲンカ</t>
    </rPh>
    <rPh sb="7" eb="9">
      <t>アオシン</t>
    </rPh>
    <rPh sb="9" eb="12">
      <t>ケッサンショ</t>
    </rPh>
    <rPh sb="16" eb="18">
      <t>シュウシ</t>
    </rPh>
    <rPh sb="18" eb="21">
      <t>ウチワケショ</t>
    </rPh>
    <phoneticPr fontId="2"/>
  </si>
  <si>
    <t>経費
　※青申決算書㉜
　※収支内訳書⑱</t>
    <rPh sb="0" eb="2">
      <t>ケイヒ</t>
    </rPh>
    <rPh sb="5" eb="7">
      <t>アオシン</t>
    </rPh>
    <rPh sb="7" eb="10">
      <t>ケッサンショ</t>
    </rPh>
    <rPh sb="14" eb="16">
      <t>シュウシ</t>
    </rPh>
    <rPh sb="16" eb="19">
      <t>ウチワケショ</t>
    </rPh>
    <phoneticPr fontId="2"/>
  </si>
  <si>
    <t>①私（当社）は、みなし大企業ではないことを確約します。</t>
    <rPh sb="11" eb="14">
      <t>ダイキギョウ</t>
    </rPh>
    <rPh sb="21" eb="23">
      <t>カクヤク</t>
    </rPh>
    <phoneticPr fontId="2"/>
  </si>
  <si>
    <t>①法人・個人事業者選択</t>
    <rPh sb="1" eb="3">
      <t>ホウジン</t>
    </rPh>
    <rPh sb="4" eb="6">
      <t>コジン</t>
    </rPh>
    <rPh sb="6" eb="9">
      <t>ジギョウシャ</t>
    </rPh>
    <rPh sb="9" eb="11">
      <t>センタク</t>
    </rPh>
    <phoneticPr fontId="2"/>
  </si>
  <si>
    <t>②Ｄ：総コスト</t>
    <rPh sb="3" eb="4">
      <t>ソウ</t>
    </rPh>
    <phoneticPr fontId="2"/>
  </si>
  <si>
    <t>販売費および
一般管理費</t>
    <rPh sb="0" eb="3">
      <t>ハンバイヒ</t>
    </rPh>
    <rPh sb="7" eb="9">
      <t>イッパン</t>
    </rPh>
    <rPh sb="9" eb="12">
      <t>カンリヒ</t>
    </rPh>
    <phoneticPr fontId="2"/>
  </si>
  <si>
    <t>③_（法人の場合に記載）</t>
    <rPh sb="3" eb="5">
      <t>ホウジン</t>
    </rPh>
    <rPh sb="6" eb="8">
      <t>バアイ</t>
    </rPh>
    <rPh sb="9" eb="11">
      <t>キサイ</t>
    </rPh>
    <phoneticPr fontId="2"/>
  </si>
  <si>
    <t>③_（個人事業者の場合に記載）</t>
    <rPh sb="3" eb="5">
      <t>コジン</t>
    </rPh>
    <rPh sb="5" eb="8">
      <t>ジギョウシャ</t>
    </rPh>
    <rPh sb="9" eb="11">
      <t>バアイ</t>
    </rPh>
    <rPh sb="12" eb="14">
      <t>キサイ</t>
    </rPh>
    <phoneticPr fontId="2"/>
  </si>
  <si>
    <t>④E:光熱費・燃料費</t>
    <phoneticPr fontId="2"/>
  </si>
  <si>
    <t>売上原価</t>
    <rPh sb="0" eb="2">
      <t>ウリアゲ</t>
    </rPh>
    <rPh sb="2" eb="4">
      <t>ゲンカ</t>
    </rPh>
    <phoneticPr fontId="2"/>
  </si>
  <si>
    <t>上記以外</t>
    <rPh sb="0" eb="2">
      <t>ジョウキ</t>
    </rPh>
    <rPh sb="2" eb="4">
      <t>イガイ</t>
    </rPh>
    <phoneticPr fontId="2"/>
  </si>
  <si>
    <t>直近の決算等におけるエネルギーコストの状況　※別添明細より</t>
    <rPh sb="0" eb="2">
      <t>チョッキン</t>
    </rPh>
    <rPh sb="3" eb="5">
      <t>ケッサン</t>
    </rPh>
    <rPh sb="5" eb="6">
      <t>トウ</t>
    </rPh>
    <rPh sb="19" eb="21">
      <t>ジョウキョウ</t>
    </rPh>
    <rPh sb="23" eb="25">
      <t>ベッテン</t>
    </rPh>
    <rPh sb="25" eb="27">
      <t>メイサイ</t>
    </rPh>
    <phoneticPr fontId="2"/>
  </si>
  <si>
    <t>※■更新・導入する設備・機器の明細より</t>
    <phoneticPr fontId="2"/>
  </si>
  <si>
    <r>
      <t>A:補助対象経費(</t>
    </r>
    <r>
      <rPr>
        <b/>
        <sz val="10"/>
        <color rgb="FFFF0000"/>
        <rFont val="Yu Gothic"/>
        <family val="3"/>
        <charset val="128"/>
        <scheme val="minor"/>
      </rPr>
      <t>税抜</t>
    </r>
    <r>
      <rPr>
        <b/>
        <sz val="10"/>
        <rFont val="Yu Gothic"/>
        <family val="3"/>
        <charset val="128"/>
        <scheme val="minor"/>
      </rPr>
      <t>)</t>
    </r>
  </si>
  <si>
    <r>
      <t xml:space="preserve">納期（年月日）
</t>
    </r>
    <r>
      <rPr>
        <b/>
        <sz val="11"/>
        <color rgb="FFFF0000"/>
        <rFont val="Yu Gothic"/>
        <family val="3"/>
        <charset val="128"/>
        <scheme val="minor"/>
      </rPr>
      <t>(見積書から転記)</t>
    </r>
    <phoneticPr fontId="2"/>
  </si>
  <si>
    <r>
      <t>光熱費・燃料費の
年間削減額</t>
    </r>
    <r>
      <rPr>
        <b/>
        <sz val="11"/>
        <color rgb="FFFF0000"/>
        <rFont val="Yu Gothic"/>
        <family val="3"/>
        <charset val="128"/>
        <scheme val="minor"/>
      </rPr>
      <t>※</t>
    </r>
    <rPh sb="0" eb="3">
      <t>コウネツヒ</t>
    </rPh>
    <rPh sb="4" eb="7">
      <t>ネンリョウヒ</t>
    </rPh>
    <rPh sb="9" eb="11">
      <t>ネンカン</t>
    </rPh>
    <rPh sb="11" eb="14">
      <t>サクゲンガク</t>
    </rPh>
    <phoneticPr fontId="2"/>
  </si>
  <si>
    <t>【導入効果と経営への影響】</t>
    <rPh sb="1" eb="3">
      <t>ドウニュウ</t>
    </rPh>
    <rPh sb="3" eb="5">
      <t>コウカ</t>
    </rPh>
    <rPh sb="6" eb="8">
      <t>ケイエイ</t>
    </rPh>
    <rPh sb="10" eb="12">
      <t>エイキョウ</t>
    </rPh>
    <phoneticPr fontId="2"/>
  </si>
  <si>
    <t>【直近の決算等におけるエネルギーコストの状況の明細書】</t>
    <rPh sb="1" eb="3">
      <t>チョッキン</t>
    </rPh>
    <rPh sb="4" eb="6">
      <t>ケッサン</t>
    </rPh>
    <rPh sb="6" eb="7">
      <t>トウ</t>
    </rPh>
    <rPh sb="20" eb="22">
      <t>ジョウキョウ</t>
    </rPh>
    <rPh sb="23" eb="25">
      <t>メイサイ</t>
    </rPh>
    <rPh sb="25" eb="26">
      <t>ショ</t>
    </rPh>
    <phoneticPr fontId="2"/>
  </si>
  <si>
    <t>【更新・導入する設備・機器および光熱費・燃料費年間削減額の明細】</t>
    <rPh sb="1" eb="3">
      <t>コウシン</t>
    </rPh>
    <rPh sb="4" eb="6">
      <t>ドウニュウ</t>
    </rPh>
    <rPh sb="8" eb="10">
      <t>セツビ</t>
    </rPh>
    <rPh sb="11" eb="13">
      <t>キキ</t>
    </rPh>
    <rPh sb="16" eb="19">
      <t>コウネツヒ</t>
    </rPh>
    <rPh sb="20" eb="23">
      <t>ネンリョウヒ</t>
    </rPh>
    <rPh sb="29" eb="31">
      <t>メイサイ</t>
    </rPh>
    <phoneticPr fontId="2"/>
  </si>
  <si>
    <t>■更新・導入する設備・機器の特徴や効果</t>
    <rPh sb="14" eb="16">
      <t>トクチョウ</t>
    </rPh>
    <rPh sb="17" eb="19">
      <t>コウカ</t>
    </rPh>
    <phoneticPr fontId="2"/>
  </si>
  <si>
    <t>特徴や効果</t>
    <phoneticPr fontId="2"/>
  </si>
  <si>
    <r>
      <t>■本事業が経営に与える影響</t>
    </r>
    <r>
      <rPr>
        <sz val="11"/>
        <color theme="1"/>
        <rFont val="Yu Gothic"/>
        <family val="3"/>
        <charset val="128"/>
        <scheme val="minor"/>
      </rPr>
      <t>（収益力の維持・向上、エネルギーコスト高騰を乗り越えた事業継続など）</t>
    </r>
    <rPh sb="1" eb="2">
      <t>ホン</t>
    </rPh>
    <rPh sb="2" eb="4">
      <t>ジギョウ</t>
    </rPh>
    <rPh sb="5" eb="7">
      <t>ケイエイ</t>
    </rPh>
    <rPh sb="8" eb="9">
      <t>アタ</t>
    </rPh>
    <rPh sb="11" eb="13">
      <t>エイキョウ</t>
    </rPh>
    <rPh sb="14" eb="17">
      <t>シュウエキリョク</t>
    </rPh>
    <rPh sb="18" eb="20">
      <t>イジ</t>
    </rPh>
    <rPh sb="21" eb="23">
      <t>コウジョウ</t>
    </rPh>
    <rPh sb="32" eb="34">
      <t>コウトウ</t>
    </rPh>
    <rPh sb="35" eb="36">
      <t>ノ</t>
    </rPh>
    <rPh sb="37" eb="38">
      <t>コ</t>
    </rPh>
    <rPh sb="40" eb="42">
      <t>ジギョウ</t>
    </rPh>
    <rPh sb="42" eb="44">
      <t>ケイゾク</t>
    </rPh>
    <phoneticPr fontId="2"/>
  </si>
  <si>
    <t>※　行が不足する場合は、上記に行を挿入して追記ください</t>
    <rPh sb="2" eb="3">
      <t>ギョウ</t>
    </rPh>
    <rPh sb="4" eb="6">
      <t>フソク</t>
    </rPh>
    <rPh sb="8" eb="10">
      <t>バアイ</t>
    </rPh>
    <rPh sb="12" eb="14">
      <t>ジョウキ</t>
    </rPh>
    <rPh sb="15" eb="16">
      <t>ギョウ</t>
    </rPh>
    <rPh sb="17" eb="19">
      <t>ソウニュウ</t>
    </rPh>
    <rPh sb="21" eb="23">
      <t>ツイキ</t>
    </rPh>
    <phoneticPr fontId="2"/>
  </si>
  <si>
    <t>エネルギーコストの削減計画　※別添明細より</t>
    <rPh sb="9" eb="11">
      <t>サクゲン</t>
    </rPh>
    <rPh sb="11" eb="13">
      <t>ケイカク</t>
    </rPh>
    <rPh sb="15" eb="17">
      <t>ベッテン</t>
    </rPh>
    <rPh sb="17" eb="19">
      <t>メイサイ</t>
    </rPh>
    <phoneticPr fontId="2"/>
  </si>
  <si>
    <t>※行が不足する場合は、上記に行を挿入ください。</t>
    <rPh sb="1" eb="2">
      <t>ギョウ</t>
    </rPh>
    <rPh sb="3" eb="5">
      <t>フソク</t>
    </rPh>
    <rPh sb="7" eb="9">
      <t>バアイ</t>
    </rPh>
    <rPh sb="11" eb="13">
      <t>ジョウキ</t>
    </rPh>
    <rPh sb="14" eb="15">
      <t>ギョウ</t>
    </rPh>
    <rPh sb="16" eb="18">
      <t>ソウニュウ</t>
    </rPh>
    <phoneticPr fontId="2"/>
  </si>
  <si>
    <t>Ａ：補助対象経費</t>
    <phoneticPr fontId="2"/>
  </si>
  <si>
    <t>Ｃ：補助金額</t>
    <phoneticPr fontId="2"/>
  </si>
  <si>
    <t>Ｅ：エネコス</t>
    <phoneticPr fontId="2"/>
  </si>
  <si>
    <t>Ｅ÷Ｄ：エネコス割合</t>
    <rPh sb="8" eb="10">
      <t>ワリアイ</t>
    </rPh>
    <phoneticPr fontId="2"/>
  </si>
  <si>
    <t>Ｆ：設備のエネコス削減額</t>
    <phoneticPr fontId="2"/>
  </si>
  <si>
    <t>Ｇ：事業後エネコス</t>
    <rPh sb="2" eb="4">
      <t>ジギョウ</t>
    </rPh>
    <rPh sb="4" eb="5">
      <t>ゴ</t>
    </rPh>
    <phoneticPr fontId="2"/>
  </si>
  <si>
    <t>Ｈ：削減割合</t>
    <rPh sb="2" eb="4">
      <t>サクゲン</t>
    </rPh>
    <rPh sb="4" eb="6">
      <t>ワリアイ</t>
    </rPh>
    <phoneticPr fontId="2"/>
  </si>
  <si>
    <t>別添【事業概要】【補助対象経費及び補助金額】のとおり</t>
    <rPh sb="0" eb="2">
      <t>ベッテン</t>
    </rPh>
    <rPh sb="3" eb="5">
      <t>ジギョウ</t>
    </rPh>
    <rPh sb="5" eb="7">
      <t>ガイヨウ</t>
    </rPh>
    <rPh sb="9" eb="11">
      <t>ホジョ</t>
    </rPh>
    <rPh sb="11" eb="13">
      <t>タイショウ</t>
    </rPh>
    <rPh sb="13" eb="15">
      <t>ケイヒ</t>
    </rPh>
    <rPh sb="15" eb="16">
      <t>オヨ</t>
    </rPh>
    <rPh sb="17" eb="19">
      <t>ホジョ</t>
    </rPh>
    <rPh sb="19" eb="21">
      <t>キンガク</t>
    </rPh>
    <phoneticPr fontId="2"/>
  </si>
  <si>
    <t>別添【導入効果と経営への影響】のとおり</t>
    <rPh sb="0" eb="2">
      <t>ベッテン</t>
    </rPh>
    <rPh sb="3" eb="5">
      <t>ドウニュウ</t>
    </rPh>
    <rPh sb="5" eb="7">
      <t>コウカ</t>
    </rPh>
    <rPh sb="8" eb="10">
      <t>ケイエイ</t>
    </rPh>
    <rPh sb="12" eb="14">
      <t>エイキョウ</t>
    </rPh>
    <phoneticPr fontId="2"/>
  </si>
  <si>
    <t>No.</t>
  </si>
  <si>
    <t>設備等名称</t>
  </si>
  <si>
    <t>導入
確認</t>
    <rPh sb="0" eb="2">
      <t>ドウニュウ</t>
    </rPh>
    <rPh sb="3" eb="5">
      <t>カクニン</t>
    </rPh>
    <phoneticPr fontId="2"/>
  </si>
  <si>
    <t>１．設備等の導入状況</t>
    <rPh sb="2" eb="4">
      <t>セツビ</t>
    </rPh>
    <rPh sb="4" eb="5">
      <t>トウ</t>
    </rPh>
    <rPh sb="6" eb="8">
      <t>ドウニュウ</t>
    </rPh>
    <rPh sb="8" eb="10">
      <t>ジョウキョウ</t>
    </rPh>
    <phoneticPr fontId="2"/>
  </si>
  <si>
    <t>（別添）実績報告①</t>
    <rPh sb="1" eb="3">
      <t>ベッテン</t>
    </rPh>
    <rPh sb="4" eb="6">
      <t>ジッセキ</t>
    </rPh>
    <rPh sb="6" eb="8">
      <t>ホウコク</t>
    </rPh>
    <phoneticPr fontId="2"/>
  </si>
  <si>
    <t>（別添）実績報告①のとおり</t>
    <rPh sb="1" eb="3">
      <t>ベッテン</t>
    </rPh>
    <rPh sb="4" eb="6">
      <t>ジッセキ</t>
    </rPh>
    <rPh sb="6" eb="8">
      <t>ホウコク</t>
    </rPh>
    <phoneticPr fontId="2"/>
  </si>
  <si>
    <r>
      <t>■本事業が経営に与えた効果</t>
    </r>
    <r>
      <rPr>
        <sz val="11"/>
        <color theme="1"/>
        <rFont val="Yu Gothic"/>
        <family val="3"/>
        <charset val="128"/>
        <scheme val="minor"/>
      </rPr>
      <t>（収益力の維持・向上、エネルギーコスト高騰を乗り越えた事業継続など）</t>
    </r>
    <rPh sb="1" eb="2">
      <t>ホン</t>
    </rPh>
    <rPh sb="2" eb="4">
      <t>ジギョウ</t>
    </rPh>
    <rPh sb="5" eb="7">
      <t>ケイエイ</t>
    </rPh>
    <rPh sb="8" eb="9">
      <t>アタ</t>
    </rPh>
    <rPh sb="11" eb="13">
      <t>コウカ</t>
    </rPh>
    <rPh sb="14" eb="17">
      <t>シュウエキリョク</t>
    </rPh>
    <rPh sb="18" eb="20">
      <t>イジ</t>
    </rPh>
    <rPh sb="21" eb="23">
      <t>コウジョウ</t>
    </rPh>
    <rPh sb="32" eb="34">
      <t>コウトウ</t>
    </rPh>
    <rPh sb="35" eb="36">
      <t>ノ</t>
    </rPh>
    <rPh sb="37" eb="38">
      <t>コ</t>
    </rPh>
    <rPh sb="40" eb="42">
      <t>ジギョウ</t>
    </rPh>
    <rPh sb="42" eb="44">
      <t>ケイゾク</t>
    </rPh>
    <phoneticPr fontId="2"/>
  </si>
  <si>
    <t>導入日（年月日）</t>
    <rPh sb="0" eb="2">
      <t>ドウニュウ</t>
    </rPh>
    <rPh sb="2" eb="3">
      <t>ビ</t>
    </rPh>
    <phoneticPr fontId="2"/>
  </si>
  <si>
    <t>１．補助事業の実績</t>
    <rPh sb="2" eb="4">
      <t>ホジョ</t>
    </rPh>
    <rPh sb="4" eb="6">
      <t>ジギョウ</t>
    </rPh>
    <rPh sb="7" eb="9">
      <t>ジッセキ</t>
    </rPh>
    <phoneticPr fontId="2"/>
  </si>
  <si>
    <t>（別添）実績報告②のとおり</t>
    <phoneticPr fontId="2"/>
  </si>
  <si>
    <t>■更新・導入した設備・機器の特徴や効果</t>
    <rPh sb="14" eb="16">
      <t>トクチョウ</t>
    </rPh>
    <rPh sb="17" eb="19">
      <t>コウカ</t>
    </rPh>
    <phoneticPr fontId="2"/>
  </si>
  <si>
    <t>（別添）実績報告②</t>
    <phoneticPr fontId="2"/>
  </si>
  <si>
    <t>【更新・導入した設備・機器および光熱費・燃料費年間削減額の明細】</t>
    <rPh sb="1" eb="3">
      <t>コウシン</t>
    </rPh>
    <rPh sb="4" eb="6">
      <t>ドウニュウ</t>
    </rPh>
    <rPh sb="8" eb="10">
      <t>セツビ</t>
    </rPh>
    <rPh sb="11" eb="13">
      <t>キキ</t>
    </rPh>
    <rPh sb="16" eb="19">
      <t>コウネツヒ</t>
    </rPh>
    <rPh sb="20" eb="23">
      <t>ネンリョウヒ</t>
    </rPh>
    <rPh sb="29" eb="31">
      <t>メイサイ</t>
    </rPh>
    <phoneticPr fontId="2"/>
  </si>
  <si>
    <t>■発注先が島根県内にある事業者で無かった場合は、以下に理由について記載</t>
    <rPh sb="1" eb="3">
      <t>ハッチュウ</t>
    </rPh>
    <rPh sb="3" eb="4">
      <t>サキ</t>
    </rPh>
    <rPh sb="5" eb="8">
      <t>シマネケン</t>
    </rPh>
    <rPh sb="8" eb="9">
      <t>ナイ</t>
    </rPh>
    <rPh sb="12" eb="15">
      <t>ジギョウシャ</t>
    </rPh>
    <rPh sb="16" eb="17">
      <t>ナ</t>
    </rPh>
    <rPh sb="20" eb="22">
      <t>バアイ</t>
    </rPh>
    <rPh sb="24" eb="26">
      <t>イカ</t>
    </rPh>
    <rPh sb="27" eb="29">
      <t>リユウ</t>
    </rPh>
    <rPh sb="33" eb="35">
      <t>キサイ</t>
    </rPh>
    <phoneticPr fontId="2"/>
  </si>
  <si>
    <t>別添【直近の決算等におけるエネルギーコストの状況の明細書】とおり</t>
    <rPh sb="0" eb="2">
      <t>ベッテン</t>
    </rPh>
    <phoneticPr fontId="2"/>
  </si>
  <si>
    <t>別添【更新・導入する設備・機器および光熱費・燃料費年間削減額の明細】とおり</t>
    <rPh sb="0" eb="2">
      <t>ベッテン</t>
    </rPh>
    <phoneticPr fontId="2"/>
  </si>
  <si>
    <t>　飲食・商業・サービス業等エネルギーコスト削減対策緊急支援事業により取得した財産を、下記のとおり処分したいので、承認を申請します。</t>
    <rPh sb="1" eb="31">
      <t>エネコス</t>
    </rPh>
    <rPh sb="34" eb="36">
      <t>シュトク</t>
    </rPh>
    <rPh sb="38" eb="40">
      <t>ザイサン</t>
    </rPh>
    <rPh sb="42" eb="44">
      <t>カキ</t>
    </rPh>
    <rPh sb="48" eb="50">
      <t>ショブン</t>
    </rPh>
    <rPh sb="56" eb="58">
      <t>ショウニン</t>
    </rPh>
    <rPh sb="59" eb="61">
      <t>シンセイ</t>
    </rPh>
    <phoneticPr fontId="2"/>
  </si>
  <si>
    <t>郵便番号</t>
    <rPh sb="0" eb="4">
      <t>ユウビンバンゴウ</t>
    </rPh>
    <phoneticPr fontId="2"/>
  </si>
  <si>
    <t>郵便番号</t>
    <rPh sb="0" eb="4">
      <t>ユウビンバンゴウ</t>
    </rPh>
    <phoneticPr fontId="2"/>
  </si>
  <si>
    <t>ﾌﾘｶﾞﾅ</t>
    <phoneticPr fontId="2"/>
  </si>
  <si>
    <t>対象公募</t>
    <rPh sb="0" eb="2">
      <t>タイショウ</t>
    </rPh>
    <rPh sb="2" eb="4">
      <t>コウボ</t>
    </rPh>
    <phoneticPr fontId="2"/>
  </si>
  <si>
    <t>ﾌﾘｶﾞﾅ</t>
    <phoneticPr fontId="2"/>
  </si>
  <si>
    <t>第２回</t>
    <phoneticPr fontId="2"/>
  </si>
  <si>
    <t>支援機関名</t>
    <rPh sb="0" eb="2">
      <t>シエン</t>
    </rPh>
    <rPh sb="2" eb="4">
      <t>キカン</t>
    </rPh>
    <rPh sb="4" eb="5">
      <t>メイ</t>
    </rPh>
    <phoneticPr fontId="2"/>
  </si>
  <si>
    <r>
      <rPr>
        <b/>
        <sz val="11"/>
        <color theme="1"/>
        <rFont val="Yu Gothic"/>
        <family val="3"/>
        <charset val="128"/>
        <scheme val="minor"/>
      </rPr>
      <t>承認</t>
    </r>
    <r>
      <rPr>
        <sz val="11"/>
        <color theme="1"/>
        <rFont val="Yu Gothic"/>
        <family val="2"/>
        <scheme val="minor"/>
      </rPr>
      <t>申請日</t>
    </r>
    <rPh sb="0" eb="2">
      <t>ショウニン</t>
    </rPh>
    <rPh sb="2" eb="4">
      <t>シンセイ</t>
    </rPh>
    <rPh sb="4" eb="5">
      <t>ビ</t>
    </rPh>
    <phoneticPr fontId="2"/>
  </si>
  <si>
    <t>※西暦</t>
    <rPh sb="1" eb="3">
      <t>セイレキ</t>
    </rPh>
    <phoneticPr fontId="2"/>
  </si>
  <si>
    <r>
      <rPr>
        <b/>
        <sz val="11"/>
        <color theme="1"/>
        <rFont val="Yu Gothic"/>
        <family val="3"/>
        <charset val="128"/>
        <scheme val="minor"/>
      </rPr>
      <t>交付</t>
    </r>
    <r>
      <rPr>
        <sz val="11"/>
        <color theme="1"/>
        <rFont val="Yu Gothic"/>
        <family val="3"/>
        <charset val="128"/>
        <scheme val="minor"/>
      </rPr>
      <t>申請日</t>
    </r>
    <rPh sb="0" eb="2">
      <t>コウフ</t>
    </rPh>
    <rPh sb="2" eb="4">
      <t>シンセイ</t>
    </rPh>
    <rPh sb="4" eb="5">
      <t>ビ</t>
    </rPh>
    <phoneticPr fontId="2"/>
  </si>
  <si>
    <r>
      <t>申請</t>
    </r>
    <r>
      <rPr>
        <b/>
        <sz val="11"/>
        <color theme="1"/>
        <rFont val="Yu Gothic"/>
        <family val="3"/>
        <charset val="128"/>
        <scheme val="minor"/>
      </rPr>
      <t>取下</t>
    </r>
    <r>
      <rPr>
        <sz val="11"/>
        <color theme="1"/>
        <rFont val="Yu Gothic"/>
        <family val="3"/>
        <charset val="128"/>
        <scheme val="minor"/>
      </rPr>
      <t>日</t>
    </r>
    <rPh sb="0" eb="2">
      <t>シンセイ</t>
    </rPh>
    <rPh sb="2" eb="3">
      <t>ト</t>
    </rPh>
    <rPh sb="3" eb="4">
      <t>カ</t>
    </rPh>
    <rPh sb="4" eb="5">
      <t>ビ</t>
    </rPh>
    <phoneticPr fontId="2"/>
  </si>
  <si>
    <r>
      <rPr>
        <b/>
        <sz val="11"/>
        <color theme="1"/>
        <rFont val="Yu Gothic"/>
        <family val="3"/>
        <charset val="128"/>
        <scheme val="minor"/>
      </rPr>
      <t>変更</t>
    </r>
    <r>
      <rPr>
        <sz val="11"/>
        <color theme="1"/>
        <rFont val="Yu Gothic"/>
        <family val="3"/>
        <charset val="128"/>
        <scheme val="minor"/>
      </rPr>
      <t>申請日</t>
    </r>
    <rPh sb="0" eb="2">
      <t>ヘンコウ</t>
    </rPh>
    <rPh sb="2" eb="4">
      <t>シンセイ</t>
    </rPh>
    <rPh sb="4" eb="5">
      <t>ビ</t>
    </rPh>
    <phoneticPr fontId="2"/>
  </si>
  <si>
    <r>
      <rPr>
        <b/>
        <sz val="11"/>
        <color theme="1"/>
        <rFont val="Yu Gothic"/>
        <family val="3"/>
        <charset val="128"/>
        <scheme val="minor"/>
      </rPr>
      <t>実績</t>
    </r>
    <r>
      <rPr>
        <sz val="11"/>
        <color theme="1"/>
        <rFont val="Yu Gothic"/>
        <family val="3"/>
        <charset val="128"/>
        <scheme val="minor"/>
      </rPr>
      <t>報告日</t>
    </r>
    <rPh sb="0" eb="2">
      <t>ジッセキ</t>
    </rPh>
    <rPh sb="2" eb="4">
      <t>ホウコク</t>
    </rPh>
    <rPh sb="4" eb="5">
      <t>ビ</t>
    </rPh>
    <phoneticPr fontId="2"/>
  </si>
  <si>
    <r>
      <rPr>
        <b/>
        <sz val="11"/>
        <color theme="1"/>
        <rFont val="Yu Gothic"/>
        <family val="3"/>
        <charset val="128"/>
        <scheme val="minor"/>
      </rPr>
      <t>遂行状況</t>
    </r>
    <r>
      <rPr>
        <sz val="11"/>
        <color theme="1"/>
        <rFont val="Yu Gothic"/>
        <family val="3"/>
        <charset val="128"/>
        <scheme val="minor"/>
      </rPr>
      <t>報告日</t>
    </r>
    <rPh sb="0" eb="2">
      <t>スイコウ</t>
    </rPh>
    <rPh sb="2" eb="4">
      <t>ジョウキョウ</t>
    </rPh>
    <rPh sb="4" eb="6">
      <t>ホウコク</t>
    </rPh>
    <rPh sb="6" eb="7">
      <t>ビ</t>
    </rPh>
    <phoneticPr fontId="2"/>
  </si>
  <si>
    <t>↓</t>
    <phoneticPr fontId="2"/>
  </si>
  <si>
    <t>申請者が</t>
    <rPh sb="0" eb="2">
      <t>シンセイ</t>
    </rPh>
    <rPh sb="2" eb="3">
      <t>シャ</t>
    </rPh>
    <phoneticPr fontId="2"/>
  </si>
  <si>
    <t>支援機関の担当者が</t>
    <rPh sb="0" eb="2">
      <t>シエン</t>
    </rPh>
    <rPh sb="2" eb="4">
      <t>キカン</t>
    </rPh>
    <rPh sb="5" eb="8">
      <t>タントウシャ</t>
    </rPh>
    <phoneticPr fontId="2"/>
  </si>
  <si>
    <t>応募時に入力内容が必要</t>
    <rPh sb="0" eb="2">
      <t>オウボ</t>
    </rPh>
    <rPh sb="2" eb="3">
      <t>ジ</t>
    </rPh>
    <rPh sb="4" eb="6">
      <t>ニュウリョク</t>
    </rPh>
    <rPh sb="6" eb="8">
      <t>ナイヨウ</t>
    </rPh>
    <rPh sb="9" eb="11">
      <t>ヒツヨウ</t>
    </rPh>
    <phoneticPr fontId="2"/>
  </si>
  <si>
    <t>入力する内容</t>
    <rPh sb="0" eb="2">
      <t>ニュウリョク</t>
    </rPh>
    <rPh sb="4" eb="6">
      <t>ナイヨウ</t>
    </rPh>
    <phoneticPr fontId="2"/>
  </si>
  <si>
    <t>取下げは、採択内容（条件）などに不服がある場合</t>
    <rPh sb="0" eb="2">
      <t>トリサ</t>
    </rPh>
    <rPh sb="5" eb="7">
      <t>サイタク</t>
    </rPh>
    <rPh sb="7" eb="9">
      <t>ナイヨウ</t>
    </rPh>
    <rPh sb="10" eb="12">
      <t>ジョウケン</t>
    </rPh>
    <rPh sb="16" eb="18">
      <t>フフク</t>
    </rPh>
    <rPh sb="21" eb="23">
      <t>バアイ</t>
    </rPh>
    <phoneticPr fontId="2"/>
  </si>
  <si>
    <t>交付決定後に、事業を廃止する場合は変更申請で手続き</t>
    <rPh sb="0" eb="2">
      <t>コウフ</t>
    </rPh>
    <rPh sb="2" eb="4">
      <t>ケッテイ</t>
    </rPh>
    <rPh sb="4" eb="5">
      <t>ゴ</t>
    </rPh>
    <rPh sb="7" eb="9">
      <t>ジギョウ</t>
    </rPh>
    <rPh sb="10" eb="12">
      <t>ハイシ</t>
    </rPh>
    <rPh sb="14" eb="16">
      <t>バアイ</t>
    </rPh>
    <rPh sb="17" eb="19">
      <t>ヘンコウ</t>
    </rPh>
    <rPh sb="19" eb="21">
      <t>シンセイ</t>
    </rPh>
    <rPh sb="22" eb="24">
      <t>テツヅ</t>
    </rPh>
    <phoneticPr fontId="2"/>
  </si>
  <si>
    <r>
      <t>事業終了</t>
    </r>
    <r>
      <rPr>
        <sz val="11"/>
        <color theme="1"/>
        <rFont val="Yu Gothic"/>
        <family val="3"/>
        <charset val="128"/>
        <scheme val="minor"/>
      </rPr>
      <t>予定日</t>
    </r>
    <rPh sb="0" eb="2">
      <t>ジギョウ</t>
    </rPh>
    <rPh sb="2" eb="4">
      <t>シュウリョウ</t>
    </rPh>
    <rPh sb="4" eb="6">
      <t>ヨテイ</t>
    </rPh>
    <rPh sb="6" eb="7">
      <t>ビ</t>
    </rPh>
    <phoneticPr fontId="2"/>
  </si>
  <si>
    <t>主たる業種</t>
    <rPh sb="0" eb="1">
      <t>シュ</t>
    </rPh>
    <rPh sb="3" eb="5">
      <t>ギョウシュ</t>
    </rPh>
    <phoneticPr fontId="2"/>
  </si>
  <si>
    <t>※支援機関記載欄（様式２の作成及び書類受付先が入力）</t>
    <rPh sb="1" eb="3">
      <t>シエン</t>
    </rPh>
    <rPh sb="3" eb="5">
      <t>キカン</t>
    </rPh>
    <rPh sb="5" eb="7">
      <t>キサイ</t>
    </rPh>
    <rPh sb="7" eb="8">
      <t>ラン</t>
    </rPh>
    <rPh sb="9" eb="11">
      <t>ヨウシキ</t>
    </rPh>
    <rPh sb="13" eb="15">
      <t>サクセイ</t>
    </rPh>
    <rPh sb="15" eb="16">
      <t>オヨ</t>
    </rPh>
    <rPh sb="17" eb="19">
      <t>ショルイ</t>
    </rPh>
    <rPh sb="19" eb="21">
      <t>ウケツケ</t>
    </rPh>
    <rPh sb="21" eb="22">
      <t>サキ</t>
    </rPh>
    <rPh sb="23" eb="25">
      <t>ニュウリョク</t>
    </rPh>
    <phoneticPr fontId="2"/>
  </si>
  <si>
    <t>③私（当社）は、別紙「暴力団排除に関する誓約事項」に誓約します。</t>
    <rPh sb="8" eb="10">
      <t>ベッシ</t>
    </rPh>
    <rPh sb="11" eb="13">
      <t>ボウリョク</t>
    </rPh>
    <rPh sb="13" eb="14">
      <t>ダン</t>
    </rPh>
    <rPh sb="14" eb="16">
      <t>ハイジョ</t>
    </rPh>
    <rPh sb="17" eb="18">
      <t>カン</t>
    </rPh>
    <rPh sb="20" eb="22">
      <t>セイヤク</t>
    </rPh>
    <rPh sb="22" eb="24">
      <t>ジコウ</t>
    </rPh>
    <rPh sb="26" eb="28">
      <t>セイヤク</t>
    </rPh>
    <phoneticPr fontId="2"/>
  </si>
  <si>
    <t>４．その他（公募要領に記載されている必要書類）</t>
    <rPh sb="4" eb="5">
      <t>タ</t>
    </rPh>
    <rPh sb="6" eb="8">
      <t>コウボ</t>
    </rPh>
    <rPh sb="8" eb="10">
      <t>ヨウリョウ</t>
    </rPh>
    <rPh sb="11" eb="13">
      <t>キサイ</t>
    </rPh>
    <rPh sb="18" eb="20">
      <t>ヒツヨウ</t>
    </rPh>
    <rPh sb="20" eb="22">
      <t>ショルイ</t>
    </rPh>
    <phoneticPr fontId="2"/>
  </si>
  <si>
    <t>光熱費</t>
    <rPh sb="0" eb="3">
      <t>スイコウネツヒ</t>
    </rPh>
    <phoneticPr fontId="2"/>
  </si>
  <si>
    <t>①9月30日時点→10月10日まで。②12月31日時点→1月10日まで。</t>
    <rPh sb="2" eb="3">
      <t>ガツ</t>
    </rPh>
    <rPh sb="5" eb="6">
      <t>ニチ</t>
    </rPh>
    <rPh sb="6" eb="8">
      <t>ジテン</t>
    </rPh>
    <rPh sb="11" eb="12">
      <t>ガツ</t>
    </rPh>
    <rPh sb="14" eb="15">
      <t>ニチ</t>
    </rPh>
    <phoneticPr fontId="2"/>
  </si>
  <si>
    <t>※請求日は、補助金確定日以降</t>
    <rPh sb="1" eb="3">
      <t>セイキュウ</t>
    </rPh>
    <rPh sb="3" eb="4">
      <t>ビ</t>
    </rPh>
    <rPh sb="6" eb="9">
      <t>ホジョキン</t>
    </rPh>
    <rPh sb="9" eb="11">
      <t>カクテイ</t>
    </rPh>
    <rPh sb="11" eb="12">
      <t>ビ</t>
    </rPh>
    <rPh sb="12" eb="14">
      <t>イコウ</t>
    </rPh>
    <phoneticPr fontId="2"/>
  </si>
  <si>
    <t>②私（当社）は、令和４年度　第１回　飲食・商業・サービス業等エネルギーコスト
　削減対策緊急支援事業の補助金を活用していません。</t>
    <rPh sb="8" eb="10">
      <t>レイワ</t>
    </rPh>
    <rPh sb="11" eb="12">
      <t>ネン</t>
    </rPh>
    <rPh sb="12" eb="13">
      <t>ド</t>
    </rPh>
    <rPh sb="14" eb="15">
      <t>ダイ</t>
    </rPh>
    <rPh sb="16" eb="17">
      <t>カイ</t>
    </rPh>
    <rPh sb="18" eb="20">
      <t>インショク</t>
    </rPh>
    <rPh sb="21" eb="23">
      <t>ショウギョウ</t>
    </rPh>
    <rPh sb="28" eb="29">
      <t>ギョウ</t>
    </rPh>
    <rPh sb="29" eb="30">
      <t>トウ</t>
    </rPh>
    <rPh sb="40" eb="42">
      <t>サクゲン</t>
    </rPh>
    <rPh sb="42" eb="44">
      <t>タイサク</t>
    </rPh>
    <rPh sb="44" eb="46">
      <t>キンキュウ</t>
    </rPh>
    <rPh sb="46" eb="48">
      <t>シエン</t>
    </rPh>
    <rPh sb="48" eb="50">
      <t>ジギョウ</t>
    </rPh>
    <rPh sb="51" eb="54">
      <t>ホジョキン</t>
    </rPh>
    <rPh sb="55" eb="57">
      <t>カツヨウ</t>
    </rPh>
    <phoneticPr fontId="2"/>
  </si>
  <si>
    <t>支援担当者氏名</t>
  </si>
  <si>
    <t>支援担当者氏名</t>
    <rPh sb="0" eb="2">
      <t>シエン</t>
    </rPh>
    <rPh sb="2" eb="5">
      <t>タントウシャ</t>
    </rPh>
    <rPh sb="5" eb="7">
      <t>シメイ</t>
    </rPh>
    <phoneticPr fontId="2"/>
  </si>
  <si>
    <t>支援機関電話番号</t>
    <rPh sb="0" eb="2">
      <t>シエン</t>
    </rPh>
    <rPh sb="2" eb="4">
      <t>キカン</t>
    </rPh>
    <rPh sb="4" eb="6">
      <t>デンワ</t>
    </rPh>
    <rPh sb="6" eb="8">
      <t>バンゴウ</t>
    </rPh>
    <phoneticPr fontId="2"/>
  </si>
  <si>
    <t>支援機関E-mail</t>
    <rPh sb="0" eb="2">
      <t>シエン</t>
    </rPh>
    <rPh sb="2" eb="4">
      <t>キカン</t>
    </rPh>
    <phoneticPr fontId="2"/>
  </si>
  <si>
    <t>県内発注</t>
    <rPh sb="0" eb="2">
      <t>ケンナイ</t>
    </rPh>
    <rPh sb="2" eb="4">
      <t>ハッチュウ</t>
    </rPh>
    <phoneticPr fontId="2"/>
  </si>
  <si>
    <r>
      <t>※④E:光熱費・燃料費は、電気料金、燃料費（ガス、重油、ガソリン、軽油、灯油等）のことであり、</t>
    </r>
    <r>
      <rPr>
        <sz val="11"/>
        <color rgb="FFFF0000"/>
        <rFont val="Yu Gothic"/>
        <family val="3"/>
        <charset val="128"/>
        <scheme val="minor"/>
      </rPr>
      <t>水道料金は含まない。</t>
    </r>
    <phoneticPr fontId="2"/>
  </si>
  <si>
    <r>
      <t>※</t>
    </r>
    <r>
      <rPr>
        <sz val="11"/>
        <color rgb="FFFF0000"/>
        <rFont val="Yu Gothic"/>
        <family val="3"/>
        <charset val="128"/>
        <scheme val="minor"/>
      </rPr>
      <t>水道光熱費など水道料金が科目に含まれている場合</t>
    </r>
    <r>
      <rPr>
        <sz val="11"/>
        <rFont val="Yu Gothic"/>
        <family val="3"/>
        <charset val="128"/>
        <scheme val="minor"/>
      </rPr>
      <t>、水道料金を除いて算出する
（但し、算出ができなければ水道料金を含めた金額でも構わない）</t>
    </r>
    <phoneticPr fontId="2"/>
  </si>
  <si>
    <r>
      <t>直近の決算等におけるエネルギーコストの状況　</t>
    </r>
    <r>
      <rPr>
        <b/>
        <sz val="11"/>
        <color theme="8"/>
        <rFont val="Yu Gothic"/>
        <family val="3"/>
        <charset val="128"/>
        <scheme val="minor"/>
      </rPr>
      <t>※別添明細より</t>
    </r>
    <rPh sb="0" eb="2">
      <t>チョッキン</t>
    </rPh>
    <rPh sb="3" eb="5">
      <t>ケッサン</t>
    </rPh>
    <rPh sb="5" eb="6">
      <t>トウ</t>
    </rPh>
    <rPh sb="19" eb="21">
      <t>ジョウキョウ</t>
    </rPh>
    <rPh sb="23" eb="25">
      <t>ベッテン</t>
    </rPh>
    <rPh sb="25" eb="27">
      <t>メイサイ</t>
    </rPh>
    <phoneticPr fontId="2"/>
  </si>
  <si>
    <r>
      <t>エネルギーコストの削減計画　</t>
    </r>
    <r>
      <rPr>
        <b/>
        <sz val="11"/>
        <color theme="8"/>
        <rFont val="Yu Gothic"/>
        <family val="3"/>
        <charset val="128"/>
        <scheme val="minor"/>
      </rPr>
      <t>※別添明細より</t>
    </r>
    <rPh sb="9" eb="11">
      <t>サクゲン</t>
    </rPh>
    <rPh sb="11" eb="13">
      <t>ケイカク</t>
    </rPh>
    <rPh sb="15" eb="17">
      <t>ベッテン</t>
    </rPh>
    <rPh sb="17" eb="19">
      <t>メイサイ</t>
    </rPh>
    <phoneticPr fontId="2"/>
  </si>
  <si>
    <t>※別添明細より</t>
    <rPh sb="1" eb="3">
      <t>ベッテン</t>
    </rPh>
    <rPh sb="3" eb="5">
      <t>メイサイ</t>
    </rPh>
    <phoneticPr fontId="2"/>
  </si>
  <si>
    <t>発注先名</t>
    <rPh sb="0" eb="2">
      <t>ハッチュウ</t>
    </rPh>
    <rPh sb="2" eb="3">
      <t>サキ</t>
    </rPh>
    <rPh sb="3" eb="4">
      <t>メイ</t>
    </rPh>
    <phoneticPr fontId="2"/>
  </si>
  <si>
    <r>
      <t>光熱費・燃料費
年間削減額</t>
    </r>
    <r>
      <rPr>
        <b/>
        <sz val="11"/>
        <color rgb="FFFF0000"/>
        <rFont val="Yu Gothic"/>
        <family val="3"/>
        <charset val="128"/>
        <scheme val="minor"/>
      </rPr>
      <t>※</t>
    </r>
    <rPh sb="0" eb="3">
      <t>コウネツヒ</t>
    </rPh>
    <rPh sb="4" eb="7">
      <t>ネンリョウヒ</t>
    </rPh>
    <rPh sb="8" eb="10">
      <t>ネンカン</t>
    </rPh>
    <rPh sb="10" eb="13">
      <t>サクゲンガク</t>
    </rPh>
    <phoneticPr fontId="2"/>
  </si>
  <si>
    <t>発注先
所在地
の選択</t>
    <rPh sb="9" eb="11">
      <t>センタク</t>
    </rPh>
    <phoneticPr fontId="2"/>
  </si>
  <si>
    <t>※「ｶﾌﾞｼｷｶﾞｲｼｬｴｲﾋﾞｰｼｰ」→「ｴｲﾋﾞｰｼｰ」</t>
    <phoneticPr fontId="2"/>
  </si>
  <si>
    <t>（様式２号）</t>
    <rPh sb="1" eb="3">
      <t>ヨウシキ</t>
    </rPh>
    <rPh sb="4" eb="5">
      <t>ゴウ</t>
    </rPh>
    <phoneticPr fontId="2"/>
  </si>
  <si>
    <t>補助事業　調査書・支援計画書</t>
    <phoneticPr fontId="2"/>
  </si>
  <si>
    <t>１．申請事業者</t>
    <rPh sb="2" eb="4">
      <t>シンセイ</t>
    </rPh>
    <rPh sb="4" eb="7">
      <t>ジギョウシャ</t>
    </rPh>
    <phoneticPr fontId="2"/>
  </si>
  <si>
    <t>２．資　格</t>
  </si>
  <si>
    <t>（1）事業者の区分　　※該当に●印</t>
  </si>
  <si>
    <t>中小企業者</t>
  </si>
  <si>
    <t>事業協同組合</t>
  </si>
  <si>
    <t>企業組合</t>
  </si>
  <si>
    <t>協業組合</t>
  </si>
  <si>
    <t>商工組合</t>
  </si>
  <si>
    <t>特定非営利活動法人</t>
  </si>
  <si>
    <t>（2）確認事項　　※可・妥当：●　　　問題あり・不可・妥当性に欠ける：×</t>
    <phoneticPr fontId="2"/>
  </si>
  <si>
    <t>①補助対象経費の積算</t>
    <phoneticPr fontId="2"/>
  </si>
  <si>
    <t>②事業資金を借入金で賄う場合の資金調達</t>
    <phoneticPr fontId="2"/>
  </si>
  <si>
    <t>③補助事業の遂行体制</t>
    <phoneticPr fontId="2"/>
  </si>
  <si>
    <t>３．補助事業の内容</t>
    <phoneticPr fontId="2"/>
  </si>
  <si>
    <t>※妥当・可・整っている：●　　　妥当性に欠ける・問題あり・整っていない：×</t>
    <phoneticPr fontId="2"/>
  </si>
  <si>
    <t>　※自己資金で賄う計画の場合も、外部からの資金調達の可能性を記載</t>
    <phoneticPr fontId="2"/>
  </si>
  <si>
    <t>③暴力団等の反社会的勢力との関係を有しない者である</t>
    <phoneticPr fontId="2"/>
  </si>
  <si>
    <t>④宗教活動や政治活動を目的にしていない</t>
    <phoneticPr fontId="2"/>
  </si>
  <si>
    <t>⑤提出書類に虚偽の記載がなく、本要領に違反または不正行為はない</t>
    <phoneticPr fontId="2"/>
  </si>
  <si>
    <t>①飲食・商業・サービス業等を現に営む事業者で、エネルギー価格高騰の影響を受けている</t>
    <phoneticPr fontId="2"/>
  </si>
  <si>
    <t>②みなし大企業ではない</t>
    <phoneticPr fontId="2"/>
  </si>
  <si>
    <t>⑥補助事業申請書にある事業に事前着手していない</t>
    <phoneticPr fontId="2"/>
  </si>
  <si>
    <t>⑦同一事業で国または県からの補助金を受けていない</t>
    <phoneticPr fontId="2"/>
  </si>
  <si>
    <t>（当社）
事業概要</t>
    <rPh sb="1" eb="3">
      <t>トウシャ</t>
    </rPh>
    <rPh sb="5" eb="7">
      <t>ジギョウ</t>
    </rPh>
    <rPh sb="7" eb="9">
      <t>ガイヨウ</t>
    </rPh>
    <phoneticPr fontId="2"/>
  </si>
  <si>
    <t xml:space="preserve">（１）これまでの支援状況
（２）今後の支援計画
</t>
    <phoneticPr fontId="2"/>
  </si>
  <si>
    <t>４．申請事業者に対するこれまでの支援状況と今後の支援計画</t>
    <phoneticPr fontId="2"/>
  </si>
  <si>
    <t>⑧令和4年度第1回飲食･商業･ｻｰﾋﾞｽ業等ｴﾈﾙｷﾞｰｺｽﾄ削減対策緊急支援事業の補助金を活用していない</t>
    <phoneticPr fontId="2"/>
  </si>
  <si>
    <t>別添のとおり</t>
    <phoneticPr fontId="2"/>
  </si>
  <si>
    <t>納期
（年月日）</t>
    <phoneticPr fontId="2"/>
  </si>
  <si>
    <t>※「年間削減額のエビデンス」から転記</t>
    <rPh sb="2" eb="4">
      <t>ネンカン</t>
    </rPh>
    <rPh sb="4" eb="7">
      <t>サクゲンガク</t>
    </rPh>
    <rPh sb="16" eb="18">
      <t>テンキ</t>
    </rPh>
    <phoneticPr fontId="2"/>
  </si>
  <si>
    <t>※口座番号の確認できる通帳のコピーを添付ください</t>
    <rPh sb="1" eb="3">
      <t>コウザ</t>
    </rPh>
    <rPh sb="3" eb="5">
      <t>バンゴウ</t>
    </rPh>
    <rPh sb="6" eb="8">
      <t>カクニン</t>
    </rPh>
    <rPh sb="11" eb="13">
      <t>ツウチョウ</t>
    </rPh>
    <rPh sb="18" eb="20">
      <t>テンプ</t>
    </rPh>
    <phoneticPr fontId="2"/>
  </si>
  <si>
    <t>※実績報告は、事業終了後３０日以内、または、Ｒ６年３月１０日いずれか早い日まで</t>
    <rPh sb="14" eb="15">
      <t>ニチ</t>
    </rPh>
    <phoneticPr fontId="2"/>
  </si>
  <si>
    <t>⑨支援機関として、当取組の伴走支援を実施する</t>
    <rPh sb="13" eb="15">
      <t>バンソウ</t>
    </rPh>
    <rPh sb="15" eb="17">
      <t>シエン</t>
    </rPh>
    <rPh sb="18" eb="20">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</si>
</sst>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
    <numFmt numFmtId="178" formatCode="#,##0;&quot;▲ &quot;#,##0"/>
  </numFmts>
  <fonts count="29">
    <font>
      <sz val="11"/>
      <color theme="1"/>
      <name val="Yu Gothic"/>
      <family val="2"/>
      <scheme val="minor"/>
    </font>
    <font>
      <sz val="11"/>
      <color theme="1"/>
      <name val="Yu Gothic"/>
      <family val="2"/>
      <scheme val="minor"/>
    </font>
    <font>
      <sz val="6"/>
      <name val="Yu Gothic"/>
      <family val="3"/>
      <charset val="128"/>
      <scheme val="minor"/>
    </font>
    <font>
      <u/>
      <sz val="11"/>
      <color theme="10"/>
      <name val="Yu Gothic"/>
      <family val="2"/>
      <scheme val="minor"/>
    </font>
    <font>
      <sz val="10"/>
      <color theme="1"/>
      <name val="Yu Gothic"/>
      <family val="2"/>
      <scheme val="minor"/>
    </font>
    <font>
      <sz val="12"/>
      <color theme="1"/>
      <name val="Yu Gothic"/>
      <family val="3"/>
      <charset val="128"/>
      <scheme val="minor"/>
    </font>
    <font>
      <b/>
      <sz val="11"/>
      <color theme="1"/>
      <name val="Yu Gothic"/>
      <family val="3"/>
      <charset val="128"/>
      <scheme val="minor"/>
    </font>
    <font>
      <b/>
      <sz val="11"/>
      <color rgb="FFFF0000"/>
      <name val="Yu Gothic"/>
      <family val="3"/>
      <charset val="128"/>
      <scheme val="minor"/>
    </font>
    <font>
      <b/>
      <u/>
      <sz val="11"/>
      <color theme="1"/>
      <name val="Yu Gothic"/>
      <family val="3"/>
      <charset val="128"/>
      <scheme val="minor"/>
    </font>
    <font>
      <b/>
      <sz val="14"/>
      <color theme="1"/>
      <name val="Yu Gothic"/>
      <family val="3"/>
      <charset val="128"/>
      <scheme val="minor"/>
    </font>
    <font>
      <b/>
      <sz val="12"/>
      <name val="Yu Gothic"/>
      <family val="3"/>
      <charset val="128"/>
      <scheme val="minor"/>
    </font>
    <font>
      <b/>
      <sz val="11"/>
      <name val="Yu Gothic"/>
      <family val="3"/>
      <charset val="128"/>
      <scheme val="minor"/>
    </font>
    <font>
      <b/>
      <sz val="12"/>
      <color theme="1"/>
      <name val="Yu Gothic"/>
      <family val="3"/>
      <charset val="128"/>
      <scheme val="minor"/>
    </font>
    <font>
      <b/>
      <sz val="10"/>
      <color theme="1"/>
      <name val="Yu Gothic"/>
      <family val="3"/>
      <charset val="128"/>
      <scheme val="minor"/>
    </font>
    <font>
      <sz val="11"/>
      <color rgb="FFFF0000"/>
      <name val="Yu Gothic"/>
      <family val="2"/>
      <scheme val="minor"/>
    </font>
    <font>
      <b/>
      <sz val="14"/>
      <name val="Yu Gothic"/>
      <family val="3"/>
      <charset val="128"/>
      <scheme val="minor"/>
    </font>
    <font>
      <sz val="11"/>
      <color theme="1"/>
      <name val="Yu Gothic"/>
      <family val="3"/>
      <charset val="128"/>
      <scheme val="minor"/>
    </font>
    <font>
      <sz val="11"/>
      <color rgb="FFFF0000"/>
      <name val="Yu Gothic"/>
      <family val="3"/>
      <charset val="128"/>
      <scheme val="minor"/>
    </font>
    <font>
      <sz val="11"/>
      <name val="Yu Gothic"/>
      <family val="3"/>
      <charset val="128"/>
      <scheme val="minor"/>
    </font>
    <font>
      <b/>
      <sz val="11"/>
      <color theme="8"/>
      <name val="Yu Gothic"/>
      <family val="3"/>
      <charset val="128"/>
      <scheme val="minor"/>
    </font>
    <font>
      <b/>
      <sz val="8"/>
      <color theme="1"/>
      <name val="Yu Gothic"/>
      <family val="3"/>
      <charset val="128"/>
      <scheme val="minor"/>
    </font>
    <font>
      <b/>
      <sz val="16"/>
      <color theme="1"/>
      <name val="Yu Gothic"/>
      <family val="3"/>
      <charset val="128"/>
      <scheme val="minor"/>
    </font>
    <font>
      <b/>
      <sz val="10"/>
      <color rgb="FFFF0000"/>
      <name val="Yu Gothic"/>
      <family val="3"/>
      <charset val="128"/>
      <scheme val="minor"/>
    </font>
    <font>
      <b/>
      <sz val="10"/>
      <name val="Yu Gothic"/>
      <family val="3"/>
      <charset val="128"/>
      <scheme val="minor"/>
    </font>
    <font>
      <sz val="11"/>
      <color theme="0" tint="-0.499984740745262"/>
      <name val="Yu Gothic"/>
      <family val="2"/>
      <scheme val="minor"/>
    </font>
    <font>
      <sz val="11"/>
      <color theme="0" tint="-0.499984740745262"/>
      <name val="Yu Gothic"/>
      <family val="3"/>
      <charset val="128"/>
      <scheme val="minor"/>
    </font>
    <font>
      <sz val="11"/>
      <name val="Yu Gothic"/>
      <family val="2"/>
      <scheme val="minor"/>
    </font>
    <font>
      <b/>
      <sz val="11"/>
      <color theme="5"/>
      <name val="Yu Gothic"/>
      <family val="3"/>
      <charset val="128"/>
      <scheme val="minor"/>
    </font>
    <font>
      <b/>
      <sz val="11"/>
      <color theme="9"/>
      <name val="Yu Gothic"/>
      <family val="3"/>
      <charset val="128"/>
      <scheme val="minor"/>
    </font>
  </fonts>
  <fills count="10">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alignment vertical="center"/>
    </xf>
    <xf numFmtId="0" fontId="3" fillId="0" borderId="0" applyNumberFormat="0" applyFill="0" applyBorder="0" applyAlignment="0" applyProtection="0"/>
    <xf numFmtId="38" fontId="1" fillId="0" borderId="0" applyFont="0" applyFill="0" applyBorder="0" applyAlignment="0" applyProtection="0">
      <alignment vertical="center"/>
    </xf>
  </cellStyleXfs>
  <cellXfs count="257">
    <xf numFmtId="0" fontId="0" fillId="0" borderId="0" xfId="0"/>
    <xf numFmtId="176" fontId="0" fillId="0" borderId="0" xfId="0" applyNumberFormat="1"/>
    <xf numFmtId="0" fontId="0" fillId="0" borderId="0" xfId="0" applyAlignment="1">
      <alignment wrapText="1"/>
    </xf>
    <xf numFmtId="0" fontId="0" fillId="2" borderId="1" xfId="0" applyFill="1" applyBorder="1" applyAlignment="1">
      <alignment horizontal="center"/>
    </xf>
    <xf numFmtId="0" fontId="0" fillId="2" borderId="1" xfId="0" applyFill="1" applyBorder="1"/>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6" fillId="0" borderId="0" xfId="0" applyFont="1"/>
    <xf numFmtId="0" fontId="11" fillId="0" borderId="0" xfId="0" applyFont="1"/>
    <xf numFmtId="0" fontId="12" fillId="0" borderId="0" xfId="0" applyFont="1"/>
    <xf numFmtId="0" fontId="5" fillId="0" borderId="13" xfId="0" applyFont="1" applyBorder="1" applyAlignment="1">
      <alignment horizontal="center"/>
    </xf>
    <xf numFmtId="0" fontId="10" fillId="0" borderId="13" xfId="0" applyFont="1" applyBorder="1" applyAlignment="1">
      <alignment horizontal="center"/>
    </xf>
    <xf numFmtId="176" fontId="0" fillId="0" borderId="1" xfId="0" applyNumberFormat="1" applyBorder="1" applyAlignment="1" applyProtection="1">
      <alignment horizontal="center"/>
      <protection locked="0"/>
    </xf>
    <xf numFmtId="0" fontId="0" fillId="0" borderId="1" xfId="0" applyBorder="1"/>
    <xf numFmtId="0" fontId="0" fillId="2" borderId="18" xfId="0" applyFill="1" applyBorder="1"/>
    <xf numFmtId="0" fontId="0" fillId="2" borderId="19" xfId="0" applyFill="1" applyBorder="1"/>
    <xf numFmtId="0" fontId="0" fillId="2" borderId="19" xfId="0" applyFill="1" applyBorder="1" applyAlignment="1">
      <alignment shrinkToFit="1"/>
    </xf>
    <xf numFmtId="49" fontId="0" fillId="0" borderId="1" xfId="0" applyNumberFormat="1" applyBorder="1" applyAlignment="1" applyProtection="1">
      <alignment horizontal="center"/>
      <protection locked="0"/>
    </xf>
    <xf numFmtId="0" fontId="14" fillId="0" borderId="0" xfId="0" applyFont="1" applyAlignment="1">
      <alignment vertical="center"/>
    </xf>
    <xf numFmtId="0" fontId="15" fillId="0" borderId="0" xfId="0" applyFont="1" applyAlignment="1">
      <alignment vertical="center"/>
    </xf>
    <xf numFmtId="176" fontId="0" fillId="0" borderId="1" xfId="0" applyNumberFormat="1" applyBorder="1"/>
    <xf numFmtId="3" fontId="0" fillId="0" borderId="1" xfId="0" applyNumberFormat="1" applyBorder="1"/>
    <xf numFmtId="12" fontId="0" fillId="0" borderId="1" xfId="0" applyNumberFormat="1" applyBorder="1"/>
    <xf numFmtId="20" fontId="0" fillId="0" borderId="0" xfId="0" applyNumberFormat="1"/>
    <xf numFmtId="3" fontId="0" fillId="0" borderId="1" xfId="0" applyNumberFormat="1" applyBorder="1" applyAlignment="1" applyProtection="1">
      <alignment horizontal="center"/>
      <protection locked="0"/>
    </xf>
    <xf numFmtId="0" fontId="16" fillId="5" borderId="1" xfId="0" applyFont="1" applyFill="1" applyBorder="1"/>
    <xf numFmtId="0" fontId="0" fillId="5" borderId="1" xfId="0" applyFill="1" applyBorder="1"/>
    <xf numFmtId="0" fontId="0" fillId="0" borderId="0" xfId="0" applyAlignment="1">
      <alignment vertical="top" wrapText="1"/>
    </xf>
    <xf numFmtId="0" fontId="0" fillId="0" borderId="0" xfId="0" applyAlignment="1">
      <alignment vertical="top"/>
    </xf>
    <xf numFmtId="0" fontId="8" fillId="0" borderId="0" xfId="0" applyFont="1" applyAlignment="1">
      <alignment horizontal="right" vertical="center"/>
    </xf>
    <xf numFmtId="0" fontId="0" fillId="0" borderId="23" xfId="0" applyBorder="1" applyAlignment="1">
      <alignment horizontal="center" vertical="center"/>
    </xf>
    <xf numFmtId="0" fontId="6" fillId="0" borderId="0" xfId="0" applyFont="1" applyAlignment="1">
      <alignment horizontal="center"/>
    </xf>
    <xf numFmtId="176" fontId="6" fillId="0" borderId="0" xfId="0" applyNumberFormat="1" applyFont="1" applyAlignment="1" applyProtection="1">
      <alignment horizontal="center" vertical="center"/>
      <protection locked="0"/>
    </xf>
    <xf numFmtId="0" fontId="19" fillId="0" borderId="0" xfId="0" applyFont="1"/>
    <xf numFmtId="3" fontId="0" fillId="2" borderId="1" xfId="0" applyNumberFormat="1" applyFill="1" applyBorder="1" applyAlignment="1">
      <alignment horizontal="center"/>
    </xf>
    <xf numFmtId="0" fontId="6" fillId="0" borderId="0" xfId="0" applyFont="1" applyProtection="1">
      <protection locked="0"/>
    </xf>
    <xf numFmtId="0" fontId="0" fillId="0" borderId="0" xfId="0" applyProtection="1">
      <protection locked="0"/>
    </xf>
    <xf numFmtId="0" fontId="0" fillId="0" borderId="0" xfId="0" applyAlignment="1" applyProtection="1">
      <alignment wrapText="1"/>
      <protection locked="0"/>
    </xf>
    <xf numFmtId="0" fontId="0" fillId="0" borderId="0" xfId="0" applyAlignment="1" applyProtection="1">
      <alignment horizontal="center" vertical="center"/>
      <protection locked="0"/>
    </xf>
    <xf numFmtId="0" fontId="0" fillId="2" borderId="1" xfId="0" applyFill="1" applyBorder="1" applyAlignment="1">
      <alignment horizontal="center" shrinkToFi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0" fillId="4" borderId="1" xfId="0" applyFill="1" applyBorder="1" applyAlignment="1">
      <alignment horizontal="center" vertical="center"/>
    </xf>
    <xf numFmtId="3" fontId="0" fillId="0" borderId="0" xfId="0" applyNumberFormat="1"/>
    <xf numFmtId="0" fontId="6" fillId="2" borderId="24" xfId="0" applyFont="1" applyFill="1" applyBorder="1" applyAlignment="1">
      <alignment vertical="center"/>
    </xf>
    <xf numFmtId="3" fontId="0" fillId="0" borderId="1" xfId="0" applyNumberFormat="1" applyBorder="1" applyAlignment="1" applyProtection="1">
      <alignment vertical="center"/>
      <protection locked="0"/>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6" fillId="7" borderId="1" xfId="0" applyFont="1" applyFill="1" applyBorder="1" applyAlignment="1">
      <alignment vertical="center" wrapText="1"/>
    </xf>
    <xf numFmtId="3" fontId="6" fillId="4" borderId="1" xfId="0" applyNumberFormat="1" applyFont="1" applyFill="1" applyBorder="1" applyAlignment="1">
      <alignment vertical="center"/>
    </xf>
    <xf numFmtId="0" fontId="6" fillId="7" borderId="29" xfId="0" applyFont="1" applyFill="1" applyBorder="1" applyAlignment="1">
      <alignment horizontal="center" vertical="center"/>
    </xf>
    <xf numFmtId="0" fontId="9" fillId="0" borderId="0" xfId="0" applyFont="1"/>
    <xf numFmtId="0" fontId="21" fillId="0" borderId="0" xfId="0" applyFont="1"/>
    <xf numFmtId="0" fontId="6" fillId="2" borderId="1" xfId="0" applyFont="1" applyFill="1" applyBorder="1" applyAlignment="1">
      <alignment horizontal="center" vertical="center" shrinkToFit="1"/>
    </xf>
    <xf numFmtId="0" fontId="0" fillId="3" borderId="1" xfId="0" applyFill="1" applyBorder="1" applyAlignment="1">
      <alignment vertical="center" shrinkToFit="1"/>
    </xf>
    <xf numFmtId="0" fontId="0" fillId="0" borderId="1" xfId="0" applyBorder="1" applyAlignment="1" applyProtection="1">
      <alignment horizontal="center" vertical="center"/>
      <protection locked="0"/>
    </xf>
    <xf numFmtId="38" fontId="0" fillId="0" borderId="1" xfId="3" applyFont="1" applyBorder="1" applyAlignment="1" applyProtection="1">
      <alignment vertical="center"/>
      <protection locked="0"/>
    </xf>
    <xf numFmtId="176" fontId="0" fillId="0" borderId="1" xfId="0" applyNumberFormat="1" applyBorder="1" applyAlignment="1" applyProtection="1">
      <alignment horizontal="center" vertical="center"/>
      <protection locked="0"/>
    </xf>
    <xf numFmtId="38" fontId="6" fillId="3" borderId="1" xfId="0" applyNumberFormat="1" applyFont="1" applyFill="1" applyBorder="1" applyAlignment="1">
      <alignment vertical="center" shrinkToFit="1"/>
    </xf>
    <xf numFmtId="0" fontId="0" fillId="4" borderId="18" xfId="0" applyFill="1" applyBorder="1" applyAlignment="1">
      <alignment horizontal="center" vertical="center"/>
    </xf>
    <xf numFmtId="0" fontId="0" fillId="4" borderId="20" xfId="0" applyFill="1" applyBorder="1" applyAlignment="1">
      <alignment horizontal="center" vertical="center"/>
    </xf>
    <xf numFmtId="38" fontId="0" fillId="4" borderId="20" xfId="3" applyFont="1" applyFill="1" applyBorder="1" applyAlignment="1">
      <alignment vertical="center"/>
    </xf>
    <xf numFmtId="176" fontId="0" fillId="4" borderId="20" xfId="0" applyNumberFormat="1" applyFill="1" applyBorder="1" applyAlignment="1">
      <alignment horizontal="center" vertical="center"/>
    </xf>
    <xf numFmtId="3" fontId="0" fillId="4" borderId="19" xfId="0" applyNumberFormat="1" applyFill="1" applyBorder="1" applyAlignment="1">
      <alignment vertical="center"/>
    </xf>
    <xf numFmtId="0" fontId="6" fillId="4" borderId="20" xfId="0" applyFont="1" applyFill="1" applyBorder="1" applyAlignment="1">
      <alignment vertical="center"/>
    </xf>
    <xf numFmtId="0" fontId="6" fillId="0" borderId="1" xfId="0" applyFont="1" applyBorder="1" applyAlignment="1" applyProtection="1">
      <alignment horizontal="center" vertical="center"/>
      <protection locked="0"/>
    </xf>
    <xf numFmtId="3" fontId="6" fillId="0" borderId="1" xfId="0" applyNumberFormat="1" applyFont="1" applyBorder="1" applyAlignment="1" applyProtection="1">
      <alignment vertical="center"/>
      <protection locked="0"/>
    </xf>
    <xf numFmtId="3" fontId="6" fillId="0" borderId="1" xfId="0" applyNumberFormat="1" applyFont="1" applyBorder="1" applyAlignment="1" applyProtection="1">
      <alignment horizontal="right" vertical="center"/>
      <protection locked="0"/>
    </xf>
    <xf numFmtId="0" fontId="6" fillId="0" borderId="34" xfId="0" applyFont="1" applyBorder="1" applyAlignment="1" applyProtection="1">
      <alignment horizontal="center" vertical="center"/>
      <protection locked="0"/>
    </xf>
    <xf numFmtId="3" fontId="6" fillId="0" borderId="30" xfId="0" applyNumberFormat="1" applyFont="1" applyBorder="1" applyAlignment="1" applyProtection="1">
      <alignment vertical="center"/>
      <protection locked="0"/>
    </xf>
    <xf numFmtId="3" fontId="6" fillId="0" borderId="32" xfId="0" applyNumberFormat="1" applyFont="1" applyBorder="1" applyAlignment="1" applyProtection="1">
      <alignment vertical="center"/>
      <protection locked="0"/>
    </xf>
    <xf numFmtId="3" fontId="6" fillId="0" borderId="35" xfId="0" applyNumberFormat="1" applyFont="1" applyBorder="1" applyAlignment="1" applyProtection="1">
      <alignment vertical="center"/>
      <protection locked="0"/>
    </xf>
    <xf numFmtId="3" fontId="6" fillId="7" borderId="27" xfId="0" applyNumberFormat="1" applyFont="1" applyFill="1" applyBorder="1" applyAlignment="1">
      <alignment vertical="center"/>
    </xf>
    <xf numFmtId="38" fontId="0" fillId="5" borderId="1" xfId="3" applyFont="1" applyFill="1" applyBorder="1" applyAlignment="1" applyProtection="1">
      <alignment vertical="center"/>
    </xf>
    <xf numFmtId="0" fontId="4" fillId="0" borderId="1" xfId="0" applyFont="1" applyBorder="1" applyAlignment="1" applyProtection="1">
      <alignment vertical="center" wrapText="1" shrinkToFit="1"/>
      <protection locked="0"/>
    </xf>
    <xf numFmtId="0" fontId="0" fillId="4" borderId="19" xfId="0" applyFill="1" applyBorder="1" applyAlignment="1">
      <alignment vertical="center"/>
    </xf>
    <xf numFmtId="177" fontId="0" fillId="0" borderId="1" xfId="1" applyNumberFormat="1" applyFont="1" applyFill="1" applyBorder="1" applyAlignment="1"/>
    <xf numFmtId="177" fontId="0" fillId="0" borderId="1" xfId="1" applyNumberFormat="1" applyFont="1" applyBorder="1" applyAlignment="1"/>
    <xf numFmtId="0" fontId="0" fillId="7" borderId="1" xfId="0" applyFill="1" applyBorder="1" applyAlignment="1">
      <alignment horizontal="center" vertical="center" shrinkToFit="1"/>
    </xf>
    <xf numFmtId="0" fontId="0" fillId="3" borderId="1" xfId="0" applyFill="1" applyBorder="1" applyAlignment="1">
      <alignment horizontal="center" shrinkToFit="1"/>
    </xf>
    <xf numFmtId="0" fontId="0" fillId="0" borderId="0" xfId="0" applyAlignment="1">
      <alignment vertical="center" wrapText="1"/>
    </xf>
    <xf numFmtId="0" fontId="0" fillId="2" borderId="19" xfId="0" applyFill="1" applyBorder="1" applyAlignment="1">
      <alignment horizontal="center" vertical="center"/>
    </xf>
    <xf numFmtId="38" fontId="6" fillId="0" borderId="0" xfId="0" applyNumberFormat="1" applyFont="1" applyAlignment="1">
      <alignment vertical="center" shrinkToFit="1"/>
    </xf>
    <xf numFmtId="3" fontId="4" fillId="0" borderId="1" xfId="0" applyNumberFormat="1" applyFont="1" applyBorder="1" applyAlignment="1" applyProtection="1">
      <alignment vertical="center" wrapText="1"/>
      <protection locked="0"/>
    </xf>
    <xf numFmtId="3" fontId="0" fillId="4" borderId="19" xfId="0" applyNumberFormat="1" applyFill="1" applyBorder="1" applyAlignment="1">
      <alignment vertical="center" wrapText="1"/>
    </xf>
    <xf numFmtId="0" fontId="0" fillId="3" borderId="1" xfId="0" applyFill="1" applyBorder="1" applyAlignment="1">
      <alignment horizontal="left" indent="1"/>
    </xf>
    <xf numFmtId="0" fontId="0" fillId="2" borderId="1" xfId="0" applyFill="1" applyBorder="1" applyAlignment="1" applyProtection="1">
      <alignment horizontal="center"/>
      <protection locked="0"/>
    </xf>
    <xf numFmtId="0" fontId="17" fillId="2" borderId="1" xfId="0" applyFont="1" applyFill="1" applyBorder="1" applyAlignment="1">
      <alignment horizontal="center"/>
    </xf>
    <xf numFmtId="0" fontId="18" fillId="2" borderId="1" xfId="0" applyFont="1" applyFill="1" applyBorder="1" applyAlignment="1">
      <alignment horizontal="center"/>
    </xf>
    <xf numFmtId="0" fontId="0" fillId="8" borderId="1" xfId="0" applyFill="1" applyBorder="1" applyAlignment="1">
      <alignment horizontal="left" indent="1"/>
    </xf>
    <xf numFmtId="0" fontId="16" fillId="7" borderId="1" xfId="0" applyFont="1" applyFill="1" applyBorder="1" applyAlignment="1">
      <alignment horizontal="center"/>
    </xf>
    <xf numFmtId="0" fontId="6" fillId="7" borderId="1" xfId="0" applyFont="1" applyFill="1" applyBorder="1" applyAlignment="1">
      <alignment horizontal="center"/>
    </xf>
    <xf numFmtId="49" fontId="0" fillId="0" borderId="19" xfId="0" applyNumberFormat="1" applyBorder="1" applyAlignment="1">
      <alignment horizontal="left" indent="1"/>
    </xf>
    <xf numFmtId="0" fontId="0" fillId="0" borderId="1" xfId="0" applyBorder="1" applyAlignment="1" applyProtection="1">
      <alignment horizontal="left" indent="1" shrinkToFit="1"/>
      <protection locked="0"/>
    </xf>
    <xf numFmtId="0" fontId="3" fillId="0" borderId="1" xfId="2" applyBorder="1" applyAlignment="1" applyProtection="1">
      <alignment horizontal="left" indent="1" shrinkToFit="1"/>
      <protection locked="0"/>
    </xf>
    <xf numFmtId="0" fontId="0" fillId="0" borderId="1" xfId="0" applyBorder="1" applyAlignment="1" applyProtection="1">
      <alignment horizontal="left" indent="1"/>
      <protection locked="0"/>
    </xf>
    <xf numFmtId="3" fontId="0" fillId="0" borderId="1" xfId="0" applyNumberFormat="1" applyBorder="1" applyAlignment="1" applyProtection="1">
      <alignment horizontal="left" indent="1"/>
      <protection locked="0"/>
    </xf>
    <xf numFmtId="176" fontId="0" fillId="0" borderId="1" xfId="0" applyNumberFormat="1" applyBorder="1" applyAlignment="1" applyProtection="1">
      <alignment horizontal="left" indent="1"/>
      <protection locked="0"/>
    </xf>
    <xf numFmtId="0" fontId="7" fillId="0" borderId="0" xfId="0" applyFont="1"/>
    <xf numFmtId="0" fontId="24" fillId="0" borderId="0" xfId="0" applyFont="1"/>
    <xf numFmtId="0" fontId="25" fillId="0" borderId="0" xfId="0" applyFont="1"/>
    <xf numFmtId="0" fontId="26" fillId="0" borderId="0" xfId="0" applyFont="1" applyAlignment="1">
      <alignment vertical="center" wrapText="1"/>
    </xf>
    <xf numFmtId="0" fontId="6" fillId="0" borderId="0" xfId="0" applyFont="1" applyAlignment="1">
      <alignment vertical="center" shrinkToFit="1"/>
    </xf>
    <xf numFmtId="0" fontId="17" fillId="0" borderId="0" xfId="0" applyFont="1"/>
    <xf numFmtId="0" fontId="0" fillId="9" borderId="0" xfId="0" applyFill="1"/>
    <xf numFmtId="0" fontId="16" fillId="9" borderId="0" xfId="0" applyFont="1" applyFill="1" applyAlignment="1">
      <alignment horizontal="left"/>
    </xf>
    <xf numFmtId="0" fontId="18" fillId="0" borderId="0" xfId="0" applyFont="1"/>
    <xf numFmtId="0" fontId="0" fillId="8" borderId="1" xfId="0" applyFill="1" applyBorder="1"/>
    <xf numFmtId="0" fontId="0" fillId="4" borderId="1" xfId="0" applyFill="1" applyBorder="1"/>
    <xf numFmtId="0" fontId="19" fillId="0" borderId="0" xfId="0" applyFont="1" applyAlignment="1">
      <alignment vertical="center"/>
    </xf>
    <xf numFmtId="38" fontId="6" fillId="2" borderId="1" xfId="0" applyNumberFormat="1" applyFont="1" applyFill="1" applyBorder="1" applyAlignment="1">
      <alignment horizontal="center" vertical="center" shrinkToFit="1"/>
    </xf>
    <xf numFmtId="3" fontId="0" fillId="0" borderId="1" xfId="0" applyNumberFormat="1" applyBorder="1" applyAlignment="1" applyProtection="1">
      <alignment horizontal="center" vertical="center"/>
      <protection locked="0"/>
    </xf>
    <xf numFmtId="3" fontId="0" fillId="4" borderId="19" xfId="0" applyNumberFormat="1" applyFill="1" applyBorder="1" applyAlignment="1">
      <alignment horizontal="center" vertical="center"/>
    </xf>
    <xf numFmtId="0" fontId="0" fillId="0" borderId="1" xfId="0" applyBorder="1" applyAlignment="1" applyProtection="1">
      <alignment vertical="center" shrinkToFit="1"/>
      <protection locked="0"/>
    </xf>
    <xf numFmtId="0" fontId="27" fillId="0" borderId="0" xfId="0" applyFont="1" applyAlignment="1">
      <alignment horizontal="left" vertical="center"/>
    </xf>
    <xf numFmtId="0" fontId="28" fillId="0" borderId="0" xfId="0" applyFont="1" applyAlignment="1">
      <alignment horizontal="left" vertical="top"/>
    </xf>
    <xf numFmtId="0" fontId="0" fillId="0" borderId="1" xfId="0" applyBorder="1" applyAlignment="1">
      <alignment horizontal="center" shrinkToFit="1"/>
    </xf>
    <xf numFmtId="0" fontId="0" fillId="0" borderId="1" xfId="0" applyBorder="1" applyAlignment="1">
      <alignment horizontal="center" vertical="center" shrinkToFit="1"/>
    </xf>
    <xf numFmtId="0" fontId="12" fillId="0" borderId="0" xfId="0" applyFont="1" applyAlignment="1">
      <alignment vertical="center"/>
    </xf>
    <xf numFmtId="0" fontId="17" fillId="0" borderId="0" xfId="0" applyFont="1" applyAlignment="1">
      <alignment horizontal="right"/>
    </xf>
    <xf numFmtId="0" fontId="14" fillId="0" borderId="0" xfId="0" applyFont="1"/>
    <xf numFmtId="176" fontId="12" fillId="0" borderId="0" xfId="0" applyNumberFormat="1" applyFont="1" applyAlignment="1">
      <alignment horizontal="center"/>
    </xf>
    <xf numFmtId="0" fontId="10" fillId="0" borderId="0" xfId="0" applyFont="1" applyAlignment="1">
      <alignment horizontal="center" vertical="top"/>
    </xf>
    <xf numFmtId="0" fontId="10" fillId="0" borderId="0" xfId="0" applyFont="1" applyAlignment="1">
      <alignment horizontal="center"/>
    </xf>
    <xf numFmtId="0" fontId="0" fillId="8" borderId="18" xfId="0" applyFill="1" applyBorder="1" applyAlignment="1">
      <alignment horizontal="center"/>
    </xf>
    <xf numFmtId="0" fontId="0" fillId="8" borderId="19" xfId="0" applyFill="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0" xfId="0" applyFont="1" applyAlignment="1">
      <alignment horizontal="center"/>
    </xf>
    <xf numFmtId="0" fontId="5"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176" fontId="12" fillId="0" borderId="0" xfId="0" applyNumberFormat="1" applyFont="1" applyAlignment="1">
      <alignment horizontal="center"/>
    </xf>
    <xf numFmtId="0" fontId="6" fillId="0" borderId="0" xfId="0" applyFont="1" applyAlignment="1">
      <alignment horizontal="center" vertical="center" wrapText="1"/>
    </xf>
    <xf numFmtId="0" fontId="6" fillId="0" borderId="0" xfId="0" applyFont="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0" xfId="0" applyAlignment="1">
      <alignment vertical="center" shrinkToFit="1"/>
    </xf>
    <xf numFmtId="0" fontId="0" fillId="0" borderId="6" xfId="0"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0" xfId="0" applyAlignment="1">
      <alignment wrapText="1"/>
    </xf>
    <xf numFmtId="0" fontId="6" fillId="0" borderId="0" xfId="0" applyFont="1" applyAlignment="1">
      <alignment horizont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6" fillId="2" borderId="1" xfId="0" applyFont="1" applyFill="1" applyBorder="1" applyAlignment="1">
      <alignment horizontal="center" vertical="center" wrapText="1"/>
    </xf>
    <xf numFmtId="178" fontId="6" fillId="3" borderId="1" xfId="0" applyNumberFormat="1" applyFont="1" applyFill="1" applyBorder="1" applyAlignment="1">
      <alignment horizontal="center" vertical="center"/>
    </xf>
    <xf numFmtId="178" fontId="6" fillId="2" borderId="1" xfId="0" applyNumberFormat="1" applyFont="1" applyFill="1" applyBorder="1" applyAlignment="1">
      <alignment horizontal="center" vertical="center" wrapText="1"/>
    </xf>
    <xf numFmtId="177" fontId="7" fillId="3" borderId="1" xfId="1" applyNumberFormat="1" applyFont="1" applyFill="1" applyBorder="1" applyAlignment="1">
      <alignment horizontal="center" vertical="center"/>
    </xf>
    <xf numFmtId="0" fontId="6" fillId="2" borderId="1" xfId="0" applyFont="1" applyFill="1" applyBorder="1" applyAlignment="1">
      <alignment horizontal="center" vertical="center"/>
    </xf>
    <xf numFmtId="3" fontId="6" fillId="3" borderId="1" xfId="0" applyNumberFormat="1" applyFont="1" applyFill="1" applyBorder="1" applyAlignment="1">
      <alignment horizontal="center" vertical="center"/>
    </xf>
    <xf numFmtId="0" fontId="0" fillId="2" borderId="1" xfId="0" applyFill="1" applyBorder="1" applyAlignment="1">
      <alignment horizontal="center" vertical="center"/>
    </xf>
    <xf numFmtId="176" fontId="6" fillId="3" borderId="1" xfId="0" applyNumberFormat="1" applyFont="1" applyFill="1" applyBorder="1" applyAlignment="1">
      <alignment horizontal="center" vertical="center"/>
    </xf>
    <xf numFmtId="0" fontId="0" fillId="2" borderId="1" xfId="0" applyFill="1" applyBorder="1" applyAlignment="1">
      <alignment horizontal="center" vertical="center" wrapText="1"/>
    </xf>
    <xf numFmtId="0" fontId="6" fillId="0" borderId="1" xfId="0" applyFont="1" applyBorder="1" applyAlignment="1" applyProtection="1">
      <alignment vertical="center" wrapText="1"/>
      <protection locked="0"/>
    </xf>
    <xf numFmtId="12" fontId="7" fillId="3"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178" fontId="7" fillId="3" borderId="1" xfId="0" applyNumberFormat="1" applyFont="1" applyFill="1" applyBorder="1" applyAlignment="1">
      <alignment horizontal="center" vertical="center"/>
    </xf>
    <xf numFmtId="178" fontId="6" fillId="2" borderId="1" xfId="0" applyNumberFormat="1" applyFont="1" applyFill="1" applyBorder="1" applyAlignment="1">
      <alignment horizontal="left" vertical="center"/>
    </xf>
    <xf numFmtId="0" fontId="6" fillId="4" borderId="1" xfId="0" applyFont="1" applyFill="1" applyBorder="1" applyAlignment="1">
      <alignment horizontal="center" vertical="center"/>
    </xf>
    <xf numFmtId="0" fontId="6" fillId="0" borderId="1" xfId="0" applyFont="1" applyBorder="1" applyAlignment="1" applyProtection="1">
      <alignment vertical="center" shrinkToFit="1"/>
      <protection locked="0"/>
    </xf>
    <xf numFmtId="0" fontId="0" fillId="4" borderId="1" xfId="0" applyFill="1" applyBorder="1" applyAlignment="1">
      <alignment horizontal="center" vertical="center"/>
    </xf>
    <xf numFmtId="0" fontId="14" fillId="7" borderId="1" xfId="0" applyFont="1" applyFill="1" applyBorder="1" applyAlignment="1">
      <alignment vertical="center"/>
    </xf>
    <xf numFmtId="12" fontId="7" fillId="6" borderId="24" xfId="0" applyNumberFormat="1" applyFont="1" applyFill="1" applyBorder="1" applyAlignment="1">
      <alignment horizontal="center" vertical="center"/>
    </xf>
    <xf numFmtId="49" fontId="6" fillId="0" borderId="1" xfId="0" applyNumberFormat="1" applyFont="1" applyBorder="1" applyAlignment="1" applyProtection="1">
      <alignment horizontal="center" vertical="center"/>
      <protection locked="0"/>
    </xf>
    <xf numFmtId="178" fontId="6" fillId="2" borderId="1" xfId="0" applyNumberFormat="1" applyFont="1" applyFill="1" applyBorder="1" applyAlignment="1">
      <alignment horizontal="center" vertical="center"/>
    </xf>
    <xf numFmtId="3" fontId="0" fillId="3" borderId="18" xfId="0" applyNumberFormat="1" applyFill="1" applyBorder="1" applyAlignment="1">
      <alignment horizontal="right" vertical="center" shrinkToFit="1"/>
    </xf>
    <xf numFmtId="3" fontId="0" fillId="3" borderId="20" xfId="0" applyNumberFormat="1" applyFill="1" applyBorder="1" applyAlignment="1">
      <alignment horizontal="right" vertical="center" shrinkToFit="1"/>
    </xf>
    <xf numFmtId="0" fontId="0" fillId="6" borderId="18" xfId="0" applyFill="1" applyBorder="1" applyAlignment="1">
      <alignment horizontal="center" vertical="center"/>
    </xf>
    <xf numFmtId="0" fontId="0" fillId="6" borderId="20" xfId="0" applyFill="1" applyBorder="1" applyAlignment="1">
      <alignment horizontal="center" vertical="center"/>
    </xf>
    <xf numFmtId="0" fontId="0" fillId="6" borderId="19" xfId="0" applyFill="1" applyBorder="1" applyAlignment="1">
      <alignment horizontal="center" vertical="center"/>
    </xf>
    <xf numFmtId="0" fontId="0" fillId="2" borderId="20" xfId="0" applyFill="1" applyBorder="1" applyAlignment="1">
      <alignment horizontal="center" vertical="center"/>
    </xf>
    <xf numFmtId="0" fontId="0" fillId="2" borderId="19" xfId="0" applyFill="1" applyBorder="1" applyAlignment="1">
      <alignment horizontal="center" vertical="center"/>
    </xf>
    <xf numFmtId="0" fontId="0" fillId="6" borderId="18" xfId="0" applyFill="1" applyBorder="1" applyAlignment="1">
      <alignment horizontal="center" vertical="center" shrinkToFit="1"/>
    </xf>
    <xf numFmtId="0" fontId="0" fillId="6" borderId="20" xfId="0" applyFill="1" applyBorder="1" applyAlignment="1">
      <alignment horizontal="center" vertical="center" shrinkToFit="1"/>
    </xf>
    <xf numFmtId="0" fontId="0" fillId="3" borderId="18"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19" xfId="0" applyFill="1" applyBorder="1" applyAlignment="1">
      <alignment horizontal="center" vertical="center" shrinkToFit="1"/>
    </xf>
    <xf numFmtId="0" fontId="26" fillId="0" borderId="0" xfId="0" applyFont="1" applyAlignment="1">
      <alignment vertical="center" wrapText="1"/>
    </xf>
    <xf numFmtId="0" fontId="18" fillId="0" borderId="0" xfId="0" applyFont="1" applyAlignment="1">
      <alignment vertical="center" wrapText="1"/>
    </xf>
    <xf numFmtId="0" fontId="9" fillId="0" borderId="0" xfId="0" applyFont="1"/>
    <xf numFmtId="0" fontId="6" fillId="0" borderId="28" xfId="0" applyFont="1" applyBorder="1" applyAlignment="1">
      <alignment vertical="center" textRotation="255"/>
    </xf>
    <xf numFmtId="0" fontId="6" fillId="0" borderId="31" xfId="0" applyFont="1" applyBorder="1" applyAlignment="1">
      <alignment vertical="center" textRotation="255"/>
    </xf>
    <xf numFmtId="0" fontId="6" fillId="0" borderId="33" xfId="0" applyFont="1" applyBorder="1" applyAlignment="1">
      <alignment vertical="center" textRotation="255"/>
    </xf>
    <xf numFmtId="0" fontId="6" fillId="7" borderId="18" xfId="0" applyFont="1" applyFill="1" applyBorder="1" applyAlignment="1">
      <alignment vertical="center"/>
    </xf>
    <xf numFmtId="0" fontId="6" fillId="7" borderId="19" xfId="0" applyFont="1" applyFill="1" applyBorder="1" applyAlignment="1">
      <alignment vertical="center"/>
    </xf>
    <xf numFmtId="0" fontId="6" fillId="7" borderId="25" xfId="0" applyFont="1" applyFill="1" applyBorder="1" applyAlignment="1">
      <alignment vertical="center"/>
    </xf>
    <xf numFmtId="0" fontId="6" fillId="7" borderId="26" xfId="0" applyFont="1" applyFill="1" applyBorder="1" applyAlignment="1">
      <alignment vertical="center"/>
    </xf>
    <xf numFmtId="0" fontId="0" fillId="0" borderId="1" xfId="0" applyBorder="1" applyAlignment="1" applyProtection="1">
      <alignment vertical="center" wrapText="1"/>
      <protection locked="0"/>
    </xf>
    <xf numFmtId="0" fontId="4" fillId="0" borderId="1" xfId="0" applyFont="1" applyBorder="1" applyAlignment="1" applyProtection="1">
      <alignment vertical="center" wrapText="1"/>
      <protection locked="0"/>
    </xf>
    <xf numFmtId="176" fontId="12" fillId="3" borderId="20" xfId="0" applyNumberFormat="1" applyFont="1" applyFill="1" applyBorder="1" applyAlignment="1">
      <alignment horizontal="center"/>
    </xf>
    <xf numFmtId="0" fontId="0" fillId="7" borderId="1" xfId="0" applyFill="1" applyBorder="1" applyAlignment="1">
      <alignment vertical="center" shrinkToFit="1"/>
    </xf>
    <xf numFmtId="0" fontId="7" fillId="7" borderId="1" xfId="0" applyFont="1" applyFill="1" applyBorder="1" applyAlignment="1">
      <alignment vertical="center" shrinkToFit="1"/>
    </xf>
    <xf numFmtId="0" fontId="6" fillId="7" borderId="1" xfId="0" applyFont="1" applyFill="1" applyBorder="1" applyAlignment="1">
      <alignment horizontal="center" vertical="center" wrapText="1"/>
    </xf>
    <xf numFmtId="0" fontId="6" fillId="0" borderId="1" xfId="0" applyFont="1" applyBorder="1" applyAlignment="1">
      <alignment vertical="center" shrinkToFit="1"/>
    </xf>
    <xf numFmtId="0" fontId="0" fillId="7" borderId="1" xfId="0" applyFill="1" applyBorder="1" applyAlignment="1">
      <alignment vertical="center"/>
    </xf>
    <xf numFmtId="0" fontId="0" fillId="7" borderId="18" xfId="0" applyFill="1" applyBorder="1" applyAlignment="1">
      <alignment vertical="center"/>
    </xf>
    <xf numFmtId="0" fontId="0" fillId="7" borderId="20" xfId="0" applyFill="1" applyBorder="1" applyAlignment="1">
      <alignment vertical="center"/>
    </xf>
    <xf numFmtId="0" fontId="0" fillId="7" borderId="19" xfId="0" applyFill="1" applyBorder="1" applyAlignment="1">
      <alignment vertical="center"/>
    </xf>
    <xf numFmtId="0" fontId="16" fillId="0" borderId="10" xfId="0" applyFont="1" applyBorder="1" applyAlignment="1">
      <alignment horizontal="center" shrinkToFit="1"/>
    </xf>
    <xf numFmtId="0" fontId="16" fillId="0" borderId="11" xfId="0" applyFont="1" applyBorder="1" applyAlignment="1">
      <alignment horizontal="center" shrinkToFit="1"/>
    </xf>
    <xf numFmtId="0" fontId="16" fillId="0" borderId="12" xfId="0" applyFont="1" applyBorder="1" applyAlignment="1">
      <alignment horizontal="center" shrinkToFit="1"/>
    </xf>
    <xf numFmtId="0" fontId="10" fillId="0" borderId="15" xfId="0" applyFont="1" applyBorder="1" applyAlignment="1">
      <alignment horizontal="center" vertical="top"/>
    </xf>
    <xf numFmtId="0" fontId="10" fillId="0" borderId="16" xfId="0" applyFont="1" applyBorder="1" applyAlignment="1">
      <alignment horizontal="center" vertical="top"/>
    </xf>
    <xf numFmtId="0" fontId="10" fillId="0" borderId="17" xfId="0" applyFont="1" applyBorder="1" applyAlignment="1">
      <alignment horizontal="center" vertical="top"/>
    </xf>
    <xf numFmtId="0" fontId="0" fillId="0" borderId="1" xfId="0" applyBorder="1" applyAlignment="1">
      <alignment vertical="top" wrapText="1"/>
    </xf>
    <xf numFmtId="0" fontId="0" fillId="0" borderId="1" xfId="0" applyBorder="1" applyAlignment="1">
      <alignment vertical="top"/>
    </xf>
    <xf numFmtId="0" fontId="6" fillId="7" borderId="1" xfId="0" applyFont="1" applyFill="1" applyBorder="1" applyAlignment="1">
      <alignment vertical="center" shrinkToFit="1"/>
    </xf>
    <xf numFmtId="0" fontId="0" fillId="7" borderId="25" xfId="0" applyFill="1" applyBorder="1" applyAlignment="1">
      <alignment vertical="center"/>
    </xf>
    <xf numFmtId="0" fontId="0" fillId="7" borderId="36" xfId="0" applyFill="1" applyBorder="1" applyAlignment="1">
      <alignment vertical="center"/>
    </xf>
    <xf numFmtId="0" fontId="0" fillId="7" borderId="26" xfId="0" applyFill="1" applyBorder="1" applyAlignment="1">
      <alignment vertical="center"/>
    </xf>
    <xf numFmtId="0" fontId="0" fillId="7" borderId="38" xfId="0" applyFill="1" applyBorder="1" applyAlignment="1">
      <alignment vertical="center"/>
    </xf>
    <xf numFmtId="0" fontId="0" fillId="7" borderId="37" xfId="0" applyFill="1" applyBorder="1" applyAlignment="1">
      <alignment vertical="center"/>
    </xf>
    <xf numFmtId="0" fontId="0" fillId="7" borderId="39" xfId="0" applyFill="1" applyBorder="1" applyAlignment="1">
      <alignment vertical="center"/>
    </xf>
    <xf numFmtId="0" fontId="0" fillId="0" borderId="1" xfId="0" applyBorder="1" applyAlignment="1">
      <alignment horizontal="center" vertical="center" shrinkToFit="1"/>
    </xf>
    <xf numFmtId="0" fontId="0" fillId="0" borderId="0" xfId="0" applyAlignment="1">
      <alignment vertical="top"/>
    </xf>
    <xf numFmtId="0" fontId="0" fillId="7" borderId="1" xfId="0" applyFill="1" applyBorder="1" applyAlignment="1">
      <alignment horizontal="center" vertical="center"/>
    </xf>
    <xf numFmtId="0" fontId="0" fillId="3" borderId="1" xfId="0" applyFill="1" applyBorder="1" applyAlignment="1">
      <alignment shrinkToFit="1"/>
    </xf>
    <xf numFmtId="176" fontId="0" fillId="3" borderId="18" xfId="0" applyNumberFormat="1" applyFill="1" applyBorder="1" applyAlignment="1" applyProtection="1">
      <alignment horizontal="center" vertical="center"/>
      <protection locked="0"/>
    </xf>
    <xf numFmtId="176" fontId="0" fillId="3" borderId="20" xfId="0" applyNumberFormat="1" applyFill="1" applyBorder="1" applyAlignment="1" applyProtection="1">
      <alignment horizontal="center" vertical="center"/>
      <protection locked="0"/>
    </xf>
    <xf numFmtId="176" fontId="0" fillId="3" borderId="19" xfId="0" applyNumberFormat="1" applyFill="1" applyBorder="1" applyAlignment="1" applyProtection="1">
      <alignment horizontal="center" vertical="center"/>
      <protection locked="0"/>
    </xf>
    <xf numFmtId="0" fontId="6" fillId="7" borderId="1" xfId="0" applyFont="1" applyFill="1" applyBorder="1" applyAlignment="1">
      <alignment horizontal="center" vertical="center"/>
    </xf>
    <xf numFmtId="0" fontId="0" fillId="0" borderId="18"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19" xfId="0" applyBorder="1" applyAlignment="1" applyProtection="1">
      <alignment horizontal="center"/>
      <protection locked="0"/>
    </xf>
    <xf numFmtId="176" fontId="6" fillId="0" borderId="0" xfId="0" applyNumberFormat="1" applyFont="1" applyAlignment="1">
      <alignment horizontal="center" vertical="center"/>
    </xf>
    <xf numFmtId="0" fontId="6" fillId="3" borderId="1" xfId="0" applyFont="1" applyFill="1" applyBorder="1" applyAlignment="1" applyProtection="1">
      <alignment horizontal="center" vertical="center"/>
      <protection locked="0"/>
    </xf>
    <xf numFmtId="0" fontId="14" fillId="2" borderId="1" xfId="0" applyFont="1" applyFill="1" applyBorder="1" applyAlignment="1">
      <alignment vertical="center"/>
    </xf>
    <xf numFmtId="0" fontId="6" fillId="3" borderId="1" xfId="0" applyFont="1" applyFill="1" applyBorder="1" applyAlignment="1" applyProtection="1">
      <alignment vertical="center" shrinkToFit="1"/>
      <protection locked="0"/>
    </xf>
    <xf numFmtId="0" fontId="6" fillId="3" borderId="1" xfId="0" applyFont="1" applyFill="1" applyBorder="1" applyAlignment="1" applyProtection="1">
      <alignment vertical="center" wrapText="1"/>
      <protection locked="0"/>
    </xf>
    <xf numFmtId="0" fontId="0" fillId="7" borderId="1" xfId="0" applyFill="1" applyBorder="1" applyAlignment="1">
      <alignment horizontal="center"/>
    </xf>
    <xf numFmtId="0" fontId="0" fillId="0" borderId="1" xfId="0" applyBorder="1" applyAlignment="1" applyProtection="1">
      <alignment shrinkToFit="1"/>
      <protection locked="0"/>
    </xf>
    <xf numFmtId="0" fontId="0" fillId="7" borderId="21" xfId="0" applyFill="1" applyBorder="1" applyAlignment="1">
      <alignment horizontal="center"/>
    </xf>
    <xf numFmtId="0" fontId="0" fillId="0" borderId="21" xfId="0" applyBorder="1" applyAlignment="1" applyProtection="1">
      <alignment shrinkToFit="1"/>
      <protection locked="0"/>
    </xf>
    <xf numFmtId="0" fontId="6" fillId="2" borderId="1" xfId="0" applyFont="1" applyFill="1" applyBorder="1" applyAlignment="1">
      <alignment horizontal="center"/>
    </xf>
    <xf numFmtId="0" fontId="13"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xf>
    <xf numFmtId="0" fontId="0" fillId="0" borderId="22" xfId="0" applyBorder="1" applyAlignment="1">
      <alignment vertical="center"/>
    </xf>
    <xf numFmtId="0" fontId="0" fillId="0" borderId="21" xfId="0" applyBorder="1" applyAlignment="1">
      <alignment vertical="center"/>
    </xf>
    <xf numFmtId="3" fontId="6" fillId="0" borderId="1" xfId="0" applyNumberFormat="1" applyFont="1" applyBorder="1" applyAlignment="1">
      <alignment horizontal="center" vertical="center"/>
    </xf>
    <xf numFmtId="0" fontId="0" fillId="0" borderId="0" xfId="0" applyAlignment="1" applyProtection="1">
      <alignment vertical="top" wrapText="1"/>
      <protection locked="0"/>
    </xf>
    <xf numFmtId="0" fontId="0" fillId="7" borderId="1" xfId="0" applyFill="1" applyBorder="1" applyAlignment="1" applyProtection="1">
      <alignment horizontal="center"/>
      <protection locked="0"/>
    </xf>
    <xf numFmtId="0" fontId="0" fillId="7" borderId="21" xfId="0" applyFill="1" applyBorder="1" applyAlignment="1" applyProtection="1">
      <alignment horizontal="center"/>
      <protection locked="0"/>
    </xf>
    <xf numFmtId="0" fontId="6" fillId="2" borderId="1" xfId="0" applyFont="1" applyFill="1" applyBorder="1" applyAlignment="1" applyProtection="1">
      <alignment horizontal="center"/>
      <protection locked="0"/>
    </xf>
    <xf numFmtId="0" fontId="6" fillId="0" borderId="0" xfId="0" applyFont="1" applyAlignment="1">
      <alignment wrapText="1"/>
    </xf>
    <xf numFmtId="0" fontId="0" fillId="0" borderId="0" xfId="0" applyProtection="1">
      <protection locked="0"/>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26</xdr:col>
      <xdr:colOff>0</xdr:colOff>
      <xdr:row>2</xdr:row>
      <xdr:rowOff>0</xdr:rowOff>
    </xdr:from>
    <xdr:to>
      <xdr:col>39</xdr:col>
      <xdr:colOff>0</xdr:colOff>
      <xdr:row>7</xdr:row>
      <xdr:rowOff>85725</xdr:rowOff>
    </xdr:to>
    <xdr:sp macro="" textlink="">
      <xdr:nvSpPr>
        <xdr:cNvPr id="2" name="テキスト ボックス 1">
          <a:extLst>
            <a:ext uri="{FF2B5EF4-FFF2-40B4-BE49-F238E27FC236}">
              <a16:creationId xmlns:a16="http://schemas.microsoft.com/office/drawing/2014/main" id="{2E61B2D3-074A-41E7-9601-E200D0E32F19}"/>
            </a:ext>
          </a:extLst>
        </xdr:cNvPr>
        <xdr:cNvSpPr txBox="1"/>
      </xdr:nvSpPr>
      <xdr:spPr>
        <a:xfrm>
          <a:off x="6019800" y="247650"/>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印刷（押印）のみです。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27</xdr:col>
      <xdr:colOff>0</xdr:colOff>
      <xdr:row>2</xdr:row>
      <xdr:rowOff>0</xdr:rowOff>
    </xdr:from>
    <xdr:to>
      <xdr:col>40</xdr:col>
      <xdr:colOff>0</xdr:colOff>
      <xdr:row>7</xdr:row>
      <xdr:rowOff>85725</xdr:rowOff>
    </xdr:to>
    <xdr:sp macro="" textlink="">
      <xdr:nvSpPr>
        <xdr:cNvPr id="4" name="テキスト ボックス 3">
          <a:extLst>
            <a:ext uri="{FF2B5EF4-FFF2-40B4-BE49-F238E27FC236}">
              <a16:creationId xmlns:a16="http://schemas.microsoft.com/office/drawing/2014/main" id="{385D783B-9991-476F-B0EF-EF1E8F695D03}"/>
            </a:ext>
          </a:extLst>
        </xdr:cNvPr>
        <xdr:cNvSpPr txBox="1"/>
      </xdr:nvSpPr>
      <xdr:spPr>
        <a:xfrm>
          <a:off x="6257925" y="247650"/>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twoCellAnchor>
    <xdr:from>
      <xdr:col>30</xdr:col>
      <xdr:colOff>28575</xdr:colOff>
      <xdr:row>23</xdr:row>
      <xdr:rowOff>47625</xdr:rowOff>
    </xdr:from>
    <xdr:to>
      <xdr:col>37</xdr:col>
      <xdr:colOff>0</xdr:colOff>
      <xdr:row>32</xdr:row>
      <xdr:rowOff>6351</xdr:rowOff>
    </xdr:to>
    <xdr:sp macro="" textlink="">
      <xdr:nvSpPr>
        <xdr:cNvPr id="3" name="テキスト ボックス 2">
          <a:extLst>
            <a:ext uri="{FF2B5EF4-FFF2-40B4-BE49-F238E27FC236}">
              <a16:creationId xmlns:a16="http://schemas.microsoft.com/office/drawing/2014/main" id="{3CF6BA59-7BB0-4210-9051-A1F7DDB46DC7}"/>
            </a:ext>
          </a:extLst>
        </xdr:cNvPr>
        <xdr:cNvSpPr txBox="1"/>
      </xdr:nvSpPr>
      <xdr:spPr>
        <a:xfrm>
          <a:off x="7000875" y="5172075"/>
          <a:ext cx="1638300" cy="1987551"/>
        </a:xfrm>
        <a:prstGeom prst="wedgeRectCallout">
          <a:avLst>
            <a:gd name="adj1" fmla="val -98248"/>
            <a:gd name="adj2" fmla="val 3850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別添の書式は自由です</a:t>
          </a:r>
          <a:endParaRPr kumimoji="1" lang="en-US" altLang="ja-JP" sz="1100"/>
        </a:p>
        <a:p>
          <a:pPr algn="l"/>
          <a:endParaRPr kumimoji="1" lang="en-US" altLang="ja-JP" sz="1100"/>
        </a:p>
        <a:p>
          <a:pPr algn="l"/>
          <a:r>
            <a:rPr kumimoji="1" lang="ja-JP" altLang="en-US" sz="1100"/>
            <a:t>記載される場合は、「</a:t>
          </a:r>
          <a:r>
            <a:rPr kumimoji="1" lang="ja-JP" altLang="en-US" sz="1100">
              <a:solidFill>
                <a:srgbClr val="FF0000"/>
              </a:solidFill>
            </a:rPr>
            <a:t>別添のとおり</a:t>
          </a:r>
          <a:r>
            <a:rPr kumimoji="1" lang="ja-JP" altLang="en-US" sz="1100"/>
            <a:t>」という文字は削除してください。</a:t>
          </a:r>
        </a:p>
      </xdr:txBody>
    </xdr:sp>
    <xdr:clientData/>
  </xdr:twoCellAnchor>
  <xdr:twoCellAnchor>
    <xdr:from>
      <xdr:col>27</xdr:col>
      <xdr:colOff>0</xdr:colOff>
      <xdr:row>10</xdr:row>
      <xdr:rowOff>133350</xdr:rowOff>
    </xdr:from>
    <xdr:to>
      <xdr:col>40</xdr:col>
      <xdr:colOff>19050</xdr:colOff>
      <xdr:row>18</xdr:row>
      <xdr:rowOff>177801</xdr:rowOff>
    </xdr:to>
    <xdr:sp macro="" textlink="">
      <xdr:nvSpPr>
        <xdr:cNvPr id="5" name="テキスト ボックス 4">
          <a:extLst>
            <a:ext uri="{FF2B5EF4-FFF2-40B4-BE49-F238E27FC236}">
              <a16:creationId xmlns:a16="http://schemas.microsoft.com/office/drawing/2014/main" id="{F15EF97E-B588-316C-113E-BE9E0B23E91E}"/>
            </a:ext>
          </a:extLst>
        </xdr:cNvPr>
        <xdr:cNvSpPr txBox="1"/>
      </xdr:nvSpPr>
      <xdr:spPr>
        <a:xfrm>
          <a:off x="6257925" y="2095500"/>
          <a:ext cx="3114675" cy="1987551"/>
        </a:xfrm>
        <a:prstGeom prst="wedgeRectCallout">
          <a:avLst>
            <a:gd name="adj1" fmla="val -60633"/>
            <a:gd name="adj2" fmla="val 29878"/>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「承認申請取下」</a:t>
          </a:r>
          <a:endParaRPr kumimoji="1" lang="en-US" altLang="ja-JP" sz="1100"/>
        </a:p>
        <a:p>
          <a:pPr algn="l"/>
          <a:r>
            <a:rPr kumimoji="1" lang="ja-JP" altLang="en-US" sz="1100"/>
            <a:t>交付申請後に交付決定を受けた際、</a:t>
          </a:r>
          <a:endParaRPr kumimoji="1" lang="en-US" altLang="ja-JP" sz="1100"/>
        </a:p>
        <a:p>
          <a:pPr algn="l"/>
          <a:r>
            <a:rPr kumimoji="1" lang="ja-JP" altLang="en-US" sz="1100"/>
            <a:t>交付決定の内容や条件に不服がある場合に、</a:t>
          </a:r>
          <a:endParaRPr kumimoji="1" lang="en-US" altLang="ja-JP" sz="1100"/>
        </a:p>
        <a:p>
          <a:pPr algn="l"/>
          <a:r>
            <a:rPr kumimoji="1" lang="ja-JP" altLang="en-US" sz="1100"/>
            <a:t>申請を取り下げること。</a:t>
          </a:r>
          <a:endParaRPr kumimoji="1" lang="en-US" altLang="ja-JP" sz="1100"/>
        </a:p>
        <a:p>
          <a:pPr algn="l"/>
          <a:endParaRPr kumimoji="1" lang="en-US" altLang="ja-JP" sz="1100"/>
        </a:p>
        <a:p>
          <a:pPr algn="l"/>
          <a:r>
            <a:rPr kumimoji="1" lang="en-US" altLang="ja-JP" sz="1100"/>
            <a:t>※</a:t>
          </a:r>
          <a:r>
            <a:rPr kumimoji="1" lang="ja-JP" altLang="en-US" sz="1100"/>
            <a:t>何らかの理由で、補助事業の実施が困難になったときは、様式５号の変更申請を提出ください</a:t>
          </a:r>
          <a:endParaRPr kumimoji="1" lang="en-US" altLang="ja-JP"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200025</xdr:colOff>
      <xdr:row>21</xdr:row>
      <xdr:rowOff>85725</xdr:rowOff>
    </xdr:from>
    <xdr:to>
      <xdr:col>39</xdr:col>
      <xdr:colOff>142875</xdr:colOff>
      <xdr:row>26</xdr:row>
      <xdr:rowOff>34925</xdr:rowOff>
    </xdr:to>
    <xdr:sp macro="" textlink="">
      <xdr:nvSpPr>
        <xdr:cNvPr id="3" name="テキスト ボックス 2">
          <a:extLst>
            <a:ext uri="{FF2B5EF4-FFF2-40B4-BE49-F238E27FC236}">
              <a16:creationId xmlns:a16="http://schemas.microsoft.com/office/drawing/2014/main" id="{FBDF351B-8995-4C7B-B4D0-1EDEB2DE8F9C}"/>
            </a:ext>
          </a:extLst>
        </xdr:cNvPr>
        <xdr:cNvSpPr txBox="1"/>
      </xdr:nvSpPr>
      <xdr:spPr>
        <a:xfrm>
          <a:off x="6696075" y="4733925"/>
          <a:ext cx="2562225" cy="1025525"/>
        </a:xfrm>
        <a:prstGeom prst="wedgeRectCallout">
          <a:avLst>
            <a:gd name="adj1" fmla="val -75176"/>
            <a:gd name="adj2" fmla="val 3850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納期を確認し、</a:t>
          </a:r>
          <a:endParaRPr kumimoji="1" lang="en-US" altLang="ja-JP" sz="1100"/>
        </a:p>
        <a:p>
          <a:pPr algn="l"/>
          <a:r>
            <a:rPr kumimoji="1" lang="ja-JP" altLang="en-US" sz="1100" b="1">
              <a:solidFill>
                <a:srgbClr val="FF0000"/>
              </a:solidFill>
            </a:rPr>
            <a:t>現状の納期を記載ください</a:t>
          </a:r>
          <a:endParaRPr kumimoji="1" lang="ja-JP" altLang="en-US" sz="1100"/>
        </a:p>
      </xdr:txBody>
    </xdr:sp>
    <xdr:clientData/>
  </xdr:twoCellAnchor>
  <xdr:twoCellAnchor>
    <xdr:from>
      <xdr:col>28</xdr:col>
      <xdr:colOff>95250</xdr:colOff>
      <xdr:row>26</xdr:row>
      <xdr:rowOff>381000</xdr:rowOff>
    </xdr:from>
    <xdr:to>
      <xdr:col>37</xdr:col>
      <xdr:colOff>152400</xdr:colOff>
      <xdr:row>30</xdr:row>
      <xdr:rowOff>225425</xdr:rowOff>
    </xdr:to>
    <xdr:sp macro="" textlink="">
      <xdr:nvSpPr>
        <xdr:cNvPr id="6" name="テキスト ボックス 5">
          <a:extLst>
            <a:ext uri="{FF2B5EF4-FFF2-40B4-BE49-F238E27FC236}">
              <a16:creationId xmlns:a16="http://schemas.microsoft.com/office/drawing/2014/main" id="{3673E2E7-84D2-C648-15E1-564F06551FCD}"/>
            </a:ext>
          </a:extLst>
        </xdr:cNvPr>
        <xdr:cNvSpPr txBox="1"/>
      </xdr:nvSpPr>
      <xdr:spPr>
        <a:xfrm>
          <a:off x="6591300" y="6105525"/>
          <a:ext cx="2200275" cy="1025525"/>
        </a:xfrm>
        <a:prstGeom prst="wedgeRectCallout">
          <a:avLst>
            <a:gd name="adj1" fmla="val -80962"/>
            <a:gd name="adj2" fmla="val 18071"/>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「導入確認」で</a:t>
          </a:r>
          <a:endParaRPr kumimoji="1" lang="en-US" altLang="ja-JP" sz="1100"/>
        </a:p>
        <a:p>
          <a:pPr algn="ctr"/>
          <a:r>
            <a:rPr kumimoji="1" lang="ja-JP" altLang="en-US" sz="1100">
              <a:solidFill>
                <a:srgbClr val="FF0000"/>
              </a:solidFill>
            </a:rPr>
            <a:t>導入済</a:t>
          </a:r>
          <a:r>
            <a:rPr kumimoji="1" lang="ja-JP" altLang="en-US" sz="1100"/>
            <a:t>　</a:t>
          </a:r>
          <a:r>
            <a:rPr kumimoji="1" lang="en-US" altLang="ja-JP" sz="1100"/>
            <a:t>or </a:t>
          </a:r>
          <a:r>
            <a:rPr kumimoji="1" lang="ja-JP" altLang="en-US" sz="1100"/>
            <a:t>　</a:t>
          </a:r>
          <a:r>
            <a:rPr kumimoji="1" lang="ja-JP" altLang="en-US" sz="1100">
              <a:solidFill>
                <a:srgbClr val="FF0000"/>
              </a:solidFill>
            </a:rPr>
            <a:t>予定</a:t>
          </a:r>
          <a:endParaRPr kumimoji="1" lang="en-US" altLang="ja-JP" sz="1100">
            <a:solidFill>
              <a:srgbClr val="FF0000"/>
            </a:solidFill>
          </a:endParaRPr>
        </a:p>
        <a:p>
          <a:pPr algn="ctr"/>
          <a:r>
            <a:rPr kumimoji="1" lang="ja-JP" altLang="en-US" sz="1100"/>
            <a:t>いずれか選択してください</a:t>
          </a:r>
        </a:p>
      </xdr:txBody>
    </xdr:sp>
    <xdr:clientData/>
  </xdr:twoCellAnchor>
  <xdr:twoCellAnchor>
    <xdr:from>
      <xdr:col>26</xdr:col>
      <xdr:colOff>123825</xdr:colOff>
      <xdr:row>0</xdr:row>
      <xdr:rowOff>114300</xdr:rowOff>
    </xdr:from>
    <xdr:to>
      <xdr:col>39</xdr:col>
      <xdr:colOff>123825</xdr:colOff>
      <xdr:row>7</xdr:row>
      <xdr:rowOff>161925</xdr:rowOff>
    </xdr:to>
    <xdr:sp macro="" textlink="">
      <xdr:nvSpPr>
        <xdr:cNvPr id="4" name="テキスト ボックス 3">
          <a:extLst>
            <a:ext uri="{FF2B5EF4-FFF2-40B4-BE49-F238E27FC236}">
              <a16:creationId xmlns:a16="http://schemas.microsoft.com/office/drawing/2014/main" id="{63A6920E-4BE7-468B-B2D9-03BA19A8A06D}"/>
            </a:ext>
          </a:extLst>
        </xdr:cNvPr>
        <xdr:cNvSpPr txBox="1"/>
      </xdr:nvSpPr>
      <xdr:spPr>
        <a:xfrm>
          <a:off x="6143625" y="114300"/>
          <a:ext cx="3095625" cy="140017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提出のタイミング</a:t>
          </a:r>
          <a:endParaRPr kumimoji="1" lang="en-US" altLang="ja-JP" sz="1100"/>
        </a:p>
        <a:p>
          <a:r>
            <a:rPr kumimoji="1" lang="ja-JP" altLang="en-US" sz="1100" b="1"/>
            <a:t>①</a:t>
          </a:r>
          <a:r>
            <a:rPr kumimoji="1" lang="en-US" altLang="ja-JP" sz="1100" b="1"/>
            <a:t>9</a:t>
          </a:r>
          <a:r>
            <a:rPr kumimoji="1" lang="ja-JP" altLang="en-US" sz="1100" b="1"/>
            <a:t>月</a:t>
          </a:r>
          <a:r>
            <a:rPr kumimoji="1" lang="en-US" altLang="ja-JP" sz="1100" b="1"/>
            <a:t>30</a:t>
          </a:r>
          <a:r>
            <a:rPr kumimoji="1" lang="ja-JP" altLang="en-US" sz="1100" b="1"/>
            <a:t>日時点→</a:t>
          </a:r>
          <a:r>
            <a:rPr kumimoji="1" lang="en-US" altLang="ja-JP" sz="1100" b="1"/>
            <a:t>10</a:t>
          </a:r>
          <a:r>
            <a:rPr kumimoji="1" lang="ja-JP" altLang="en-US" sz="1100" b="1"/>
            <a:t>月</a:t>
          </a:r>
          <a:r>
            <a:rPr kumimoji="1" lang="en-US" altLang="ja-JP" sz="1100" b="1"/>
            <a:t>10</a:t>
          </a:r>
          <a:r>
            <a:rPr kumimoji="1" lang="ja-JP" altLang="en-US" sz="1100" b="1"/>
            <a:t>日まで。</a:t>
          </a:r>
          <a:endParaRPr kumimoji="1" lang="en-US" altLang="ja-JP" sz="1100" b="1"/>
        </a:p>
        <a:p>
          <a:r>
            <a:rPr kumimoji="1" lang="ja-JP" altLang="en-US" sz="1100" b="1"/>
            <a:t>②</a:t>
          </a:r>
          <a:r>
            <a:rPr kumimoji="1" lang="en-US" altLang="ja-JP" sz="1100" b="1"/>
            <a:t>12</a:t>
          </a:r>
          <a:r>
            <a:rPr kumimoji="1" lang="ja-JP" altLang="en-US" sz="1100" b="1"/>
            <a:t>月</a:t>
          </a:r>
          <a:r>
            <a:rPr kumimoji="1" lang="en-US" altLang="ja-JP" sz="1100" b="1"/>
            <a:t>31</a:t>
          </a:r>
          <a:r>
            <a:rPr kumimoji="1" lang="ja-JP" altLang="en-US" sz="1100" b="1"/>
            <a:t>日時点→</a:t>
          </a:r>
          <a:r>
            <a:rPr kumimoji="1" lang="en-US" altLang="ja-JP" sz="1100" b="1"/>
            <a:t>1</a:t>
          </a:r>
          <a:r>
            <a:rPr kumimoji="1" lang="ja-JP" altLang="en-US" sz="1100" b="1"/>
            <a:t>月</a:t>
          </a:r>
          <a:r>
            <a:rPr kumimoji="1" lang="en-US" altLang="ja-JP" sz="1100" b="1"/>
            <a:t>10</a:t>
          </a:r>
          <a:r>
            <a:rPr kumimoji="1" lang="ja-JP" altLang="en-US" sz="1100" b="1"/>
            <a:t>日まで。</a:t>
          </a:r>
        </a:p>
      </xdr:txBody>
    </xdr:sp>
    <xdr:clientData/>
  </xdr:twoCellAnchor>
  <xdr:twoCellAnchor>
    <xdr:from>
      <xdr:col>26</xdr:col>
      <xdr:colOff>133350</xdr:colOff>
      <xdr:row>10</xdr:row>
      <xdr:rowOff>114300</xdr:rowOff>
    </xdr:from>
    <xdr:to>
      <xdr:col>39</xdr:col>
      <xdr:colOff>133350</xdr:colOff>
      <xdr:row>15</xdr:row>
      <xdr:rowOff>19050</xdr:rowOff>
    </xdr:to>
    <xdr:sp macro="" textlink="">
      <xdr:nvSpPr>
        <xdr:cNvPr id="5" name="テキスト ボックス 4">
          <a:extLst>
            <a:ext uri="{FF2B5EF4-FFF2-40B4-BE49-F238E27FC236}">
              <a16:creationId xmlns:a16="http://schemas.microsoft.com/office/drawing/2014/main" id="{097EAF04-D64D-3590-EE6F-5CAA6811F705}"/>
            </a:ext>
          </a:extLst>
        </xdr:cNvPr>
        <xdr:cNvSpPr txBox="1"/>
      </xdr:nvSpPr>
      <xdr:spPr>
        <a:xfrm>
          <a:off x="6153150" y="2076450"/>
          <a:ext cx="3095625" cy="1190625"/>
        </a:xfrm>
        <a:prstGeom prst="wedgeRectCallout">
          <a:avLst>
            <a:gd name="adj1" fmla="val -51295"/>
            <a:gd name="adj2" fmla="val -69703"/>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日付は、</a:t>
          </a:r>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27</xdr:col>
      <xdr:colOff>0</xdr:colOff>
      <xdr:row>2</xdr:row>
      <xdr:rowOff>0</xdr:rowOff>
    </xdr:from>
    <xdr:to>
      <xdr:col>40</xdr:col>
      <xdr:colOff>0</xdr:colOff>
      <xdr:row>7</xdr:row>
      <xdr:rowOff>85725</xdr:rowOff>
    </xdr:to>
    <xdr:sp macro="" textlink="">
      <xdr:nvSpPr>
        <xdr:cNvPr id="3" name="テキスト ボックス 2">
          <a:extLst>
            <a:ext uri="{FF2B5EF4-FFF2-40B4-BE49-F238E27FC236}">
              <a16:creationId xmlns:a16="http://schemas.microsoft.com/office/drawing/2014/main" id="{14360CE9-959D-4813-A0DE-B924C348E630}"/>
            </a:ext>
          </a:extLst>
        </xdr:cNvPr>
        <xdr:cNvSpPr txBox="1"/>
      </xdr:nvSpPr>
      <xdr:spPr>
        <a:xfrm>
          <a:off x="6257925" y="247650"/>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9525</xdr:colOff>
      <xdr:row>8</xdr:row>
      <xdr:rowOff>114300</xdr:rowOff>
    </xdr:from>
    <xdr:to>
      <xdr:col>35</xdr:col>
      <xdr:colOff>9525</xdr:colOff>
      <xdr:row>12</xdr:row>
      <xdr:rowOff>114301</xdr:rowOff>
    </xdr:to>
    <xdr:sp macro="" textlink="">
      <xdr:nvSpPr>
        <xdr:cNvPr id="2" name="テキスト ボックス 1">
          <a:extLst>
            <a:ext uri="{FF2B5EF4-FFF2-40B4-BE49-F238E27FC236}">
              <a16:creationId xmlns:a16="http://schemas.microsoft.com/office/drawing/2014/main" id="{229AD4C7-50F0-46E4-9860-12643E4C70D9}"/>
            </a:ext>
          </a:extLst>
        </xdr:cNvPr>
        <xdr:cNvSpPr txBox="1"/>
      </xdr:nvSpPr>
      <xdr:spPr>
        <a:xfrm>
          <a:off x="6200775" y="2028825"/>
          <a:ext cx="2143125" cy="10096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事業終了日を入力ください</a:t>
          </a:r>
          <a:endParaRPr kumimoji="1" lang="en-US" altLang="ja-JP"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552450</xdr:colOff>
      <xdr:row>2</xdr:row>
      <xdr:rowOff>266700</xdr:rowOff>
    </xdr:from>
    <xdr:to>
      <xdr:col>15</xdr:col>
      <xdr:colOff>641350</xdr:colOff>
      <xdr:row>6</xdr:row>
      <xdr:rowOff>127001</xdr:rowOff>
    </xdr:to>
    <xdr:sp macro="" textlink="">
      <xdr:nvSpPr>
        <xdr:cNvPr id="4" name="テキスト ボックス 3">
          <a:extLst>
            <a:ext uri="{FF2B5EF4-FFF2-40B4-BE49-F238E27FC236}">
              <a16:creationId xmlns:a16="http://schemas.microsoft.com/office/drawing/2014/main" id="{9836A133-9F0A-49DA-9BA5-BF6FB5105607}"/>
            </a:ext>
          </a:extLst>
        </xdr:cNvPr>
        <xdr:cNvSpPr txBox="1"/>
      </xdr:nvSpPr>
      <xdr:spPr>
        <a:xfrm>
          <a:off x="6486525" y="742950"/>
          <a:ext cx="2146300" cy="8699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印刷のみ</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174625</xdr:rowOff>
        </xdr:from>
        <xdr:to>
          <xdr:col>12</xdr:col>
          <xdr:colOff>9525</xdr:colOff>
          <xdr:row>36</xdr:row>
          <xdr:rowOff>222250</xdr:rowOff>
        </xdr:to>
        <xdr:pic>
          <xdr:nvPicPr>
            <xdr:cNvPr id="5" name="図 4">
              <a:extLst>
                <a:ext uri="{FF2B5EF4-FFF2-40B4-BE49-F238E27FC236}">
                  <a16:creationId xmlns:a16="http://schemas.microsoft.com/office/drawing/2014/main" id="{B38353D3-C910-9BAA-B299-A5B7B49285AD}"/>
                </a:ext>
              </a:extLst>
            </xdr:cNvPr>
            <xdr:cNvPicPr>
              <a:picLocks noChangeAspect="1" noChangeArrowheads="1"/>
              <a:extLst>
                <a:ext uri="{84589F7E-364E-4C9E-8A38-B11213B215E9}">
                  <a14:cameraTool cellRange="'総コスト、エネコス(入力・印刷）'!$A$1:$L$34" spid="_x0000_s19536"/>
                </a:ext>
              </a:extLst>
            </xdr:cNvPicPr>
          </xdr:nvPicPr>
          <xdr:blipFill>
            <a:blip xmlns:r="http://schemas.openxmlformats.org/officeDocument/2006/relationships" r:embed="rId1"/>
            <a:srcRect/>
            <a:stretch>
              <a:fillRect/>
            </a:stretch>
          </xdr:blipFill>
          <xdr:spPr bwMode="auto">
            <a:xfrm>
              <a:off x="0" y="174625"/>
              <a:ext cx="5946775" cy="9858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xdr:from>
      <xdr:col>9</xdr:col>
      <xdr:colOff>371475</xdr:colOff>
      <xdr:row>4</xdr:row>
      <xdr:rowOff>142875</xdr:rowOff>
    </xdr:from>
    <xdr:to>
      <xdr:col>10</xdr:col>
      <xdr:colOff>254000</xdr:colOff>
      <xdr:row>6</xdr:row>
      <xdr:rowOff>323851</xdr:rowOff>
    </xdr:to>
    <xdr:sp macro="" textlink="">
      <xdr:nvSpPr>
        <xdr:cNvPr id="2" name="テキスト ボックス 1">
          <a:extLst>
            <a:ext uri="{FF2B5EF4-FFF2-40B4-BE49-F238E27FC236}">
              <a16:creationId xmlns:a16="http://schemas.microsoft.com/office/drawing/2014/main" id="{D6F9F515-5619-442D-BA25-516146F7EDF8}"/>
            </a:ext>
          </a:extLst>
        </xdr:cNvPr>
        <xdr:cNvSpPr txBox="1"/>
      </xdr:nvSpPr>
      <xdr:spPr>
        <a:xfrm>
          <a:off x="9172575" y="790575"/>
          <a:ext cx="2139950" cy="8763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196850</xdr:colOff>
      <xdr:row>6</xdr:row>
      <xdr:rowOff>101600</xdr:rowOff>
    </xdr:from>
    <xdr:to>
      <xdr:col>7</xdr:col>
      <xdr:colOff>279400</xdr:colOff>
      <xdr:row>8</xdr:row>
      <xdr:rowOff>358776</xdr:rowOff>
    </xdr:to>
    <xdr:sp macro="" textlink="">
      <xdr:nvSpPr>
        <xdr:cNvPr id="2" name="テキスト ボックス 1">
          <a:extLst>
            <a:ext uri="{FF2B5EF4-FFF2-40B4-BE49-F238E27FC236}">
              <a16:creationId xmlns:a16="http://schemas.microsoft.com/office/drawing/2014/main" id="{BCE23B2C-F13B-4C07-87FA-854A0ED089D7}"/>
            </a:ext>
          </a:extLst>
        </xdr:cNvPr>
        <xdr:cNvSpPr txBox="1"/>
      </xdr:nvSpPr>
      <xdr:spPr>
        <a:xfrm>
          <a:off x="9369425" y="882650"/>
          <a:ext cx="2139950" cy="1000126"/>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4</xdr:col>
      <xdr:colOff>250825</xdr:colOff>
      <xdr:row>9</xdr:row>
      <xdr:rowOff>155575</xdr:rowOff>
    </xdr:from>
    <xdr:to>
      <xdr:col>7</xdr:col>
      <xdr:colOff>333375</xdr:colOff>
      <xdr:row>11</xdr:row>
      <xdr:rowOff>269876</xdr:rowOff>
    </xdr:to>
    <xdr:sp macro="" textlink="">
      <xdr:nvSpPr>
        <xdr:cNvPr id="3" name="テキスト ボックス 2">
          <a:extLst>
            <a:ext uri="{FF2B5EF4-FFF2-40B4-BE49-F238E27FC236}">
              <a16:creationId xmlns:a16="http://schemas.microsoft.com/office/drawing/2014/main" id="{34B0607D-0A8F-4A68-BC46-41BD4B5EC0D1}"/>
            </a:ext>
          </a:extLst>
        </xdr:cNvPr>
        <xdr:cNvSpPr txBox="1"/>
      </xdr:nvSpPr>
      <xdr:spPr>
        <a:xfrm>
          <a:off x="9426575" y="2727325"/>
          <a:ext cx="2130425" cy="11303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設備等が５種類以上ある場合は、</a:t>
          </a:r>
          <a:r>
            <a:rPr kumimoji="1" lang="en-US" altLang="ja-JP" sz="1100"/>
            <a:t>10</a:t>
          </a:r>
          <a:r>
            <a:rPr kumimoji="1" lang="ja-JP" altLang="en-US" sz="1100"/>
            <a:t>行～</a:t>
          </a:r>
          <a:r>
            <a:rPr kumimoji="1" lang="en-US" altLang="ja-JP" sz="1100"/>
            <a:t>15</a:t>
          </a:r>
          <a:r>
            <a:rPr kumimoji="1" lang="ja-JP" altLang="en-US" sz="1100"/>
            <a:t>行を再表示ください</a:t>
          </a:r>
          <a:endParaRPr kumimoji="1" lang="en-US" altLang="ja-JP"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27</xdr:col>
      <xdr:colOff>0</xdr:colOff>
      <xdr:row>18</xdr:row>
      <xdr:rowOff>76199</xdr:rowOff>
    </xdr:from>
    <xdr:to>
      <xdr:col>40</xdr:col>
      <xdr:colOff>0</xdr:colOff>
      <xdr:row>24</xdr:row>
      <xdr:rowOff>0</xdr:rowOff>
    </xdr:to>
    <xdr:sp macro="" textlink="">
      <xdr:nvSpPr>
        <xdr:cNvPr id="2" name="テキスト ボックス 1">
          <a:extLst>
            <a:ext uri="{FF2B5EF4-FFF2-40B4-BE49-F238E27FC236}">
              <a16:creationId xmlns:a16="http://schemas.microsoft.com/office/drawing/2014/main" id="{6FC9DA97-A487-451C-B7C2-D8151DC6F2F0}"/>
            </a:ext>
          </a:extLst>
        </xdr:cNvPr>
        <xdr:cNvSpPr txBox="1"/>
      </xdr:nvSpPr>
      <xdr:spPr>
        <a:xfrm>
          <a:off x="6257925" y="3771899"/>
          <a:ext cx="3095625" cy="1238251"/>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５０万円（税抜）以上の財産のみ</a:t>
          </a:r>
          <a:endParaRPr kumimoji="1" lang="en-US" altLang="ja-JP" sz="1100">
            <a:solidFill>
              <a:srgbClr val="FF0000"/>
            </a:solidFill>
          </a:endParaRPr>
        </a:p>
        <a:p>
          <a:pPr algn="l"/>
          <a:r>
            <a:rPr kumimoji="1" lang="ja-JP" altLang="en-US" sz="1100"/>
            <a:t>入力ください。</a:t>
          </a:r>
          <a:endParaRPr kumimoji="1" lang="en-US" altLang="ja-JP" sz="1100"/>
        </a:p>
      </xdr:txBody>
    </xdr:sp>
    <xdr:clientData/>
  </xdr:twoCellAnchor>
  <xdr:twoCellAnchor>
    <xdr:from>
      <xdr:col>27</xdr:col>
      <xdr:colOff>0</xdr:colOff>
      <xdr:row>7</xdr:row>
      <xdr:rowOff>0</xdr:rowOff>
    </xdr:from>
    <xdr:to>
      <xdr:col>40</xdr:col>
      <xdr:colOff>0</xdr:colOff>
      <xdr:row>12</xdr:row>
      <xdr:rowOff>161925</xdr:rowOff>
    </xdr:to>
    <xdr:sp macro="" textlink="">
      <xdr:nvSpPr>
        <xdr:cNvPr id="3" name="テキスト ボックス 2">
          <a:extLst>
            <a:ext uri="{FF2B5EF4-FFF2-40B4-BE49-F238E27FC236}">
              <a16:creationId xmlns:a16="http://schemas.microsoft.com/office/drawing/2014/main" id="{2FD534E5-64DF-4807-ABB0-2E1C51548657}"/>
            </a:ext>
          </a:extLst>
        </xdr:cNvPr>
        <xdr:cNvSpPr txBox="1"/>
      </xdr:nvSpPr>
      <xdr:spPr>
        <a:xfrm>
          <a:off x="6257925" y="1352550"/>
          <a:ext cx="3095625" cy="1190625"/>
        </a:xfrm>
        <a:prstGeom prst="wedgeRectCallout">
          <a:avLst>
            <a:gd name="adj1" fmla="val -58064"/>
            <a:gd name="adj2" fmla="val 694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endParaRPr kumimoji="1" lang="en-US" altLang="ja-JP" sz="1100"/>
        </a:p>
        <a:p>
          <a:endParaRPr kumimoji="1" lang="en-US" altLang="ja-JP" sz="1100"/>
        </a:p>
        <a:p>
          <a:r>
            <a:rPr kumimoji="1" lang="en-US" altLang="ja-JP" sz="1100">
              <a:solidFill>
                <a:srgbClr val="FF0000"/>
              </a:solidFill>
            </a:rPr>
            <a:t>※</a:t>
          </a:r>
          <a:r>
            <a:rPr kumimoji="1" lang="ja-JP" altLang="en-US" sz="1100">
              <a:solidFill>
                <a:srgbClr val="FF0000"/>
              </a:solidFill>
            </a:rPr>
            <a:t>日付は、実績報告日となります。</a:t>
          </a:r>
        </a:p>
      </xdr:txBody>
    </xdr:sp>
    <xdr:clientData/>
  </xdr:twoCellAnchor>
  <xdr:twoCellAnchor>
    <xdr:from>
      <xdr:col>27</xdr:col>
      <xdr:colOff>0</xdr:colOff>
      <xdr:row>26</xdr:row>
      <xdr:rowOff>0</xdr:rowOff>
    </xdr:from>
    <xdr:to>
      <xdr:col>42</xdr:col>
      <xdr:colOff>0</xdr:colOff>
      <xdr:row>33</xdr:row>
      <xdr:rowOff>47625</xdr:rowOff>
    </xdr:to>
    <xdr:sp macro="" textlink="">
      <xdr:nvSpPr>
        <xdr:cNvPr id="4" name="テキスト ボックス 3">
          <a:extLst>
            <a:ext uri="{FF2B5EF4-FFF2-40B4-BE49-F238E27FC236}">
              <a16:creationId xmlns:a16="http://schemas.microsoft.com/office/drawing/2014/main" id="{BC7D8895-5B20-F0B6-A00A-8437B5ED6CA2}"/>
            </a:ext>
          </a:extLst>
        </xdr:cNvPr>
        <xdr:cNvSpPr txBox="1"/>
      </xdr:nvSpPr>
      <xdr:spPr>
        <a:xfrm>
          <a:off x="6257925" y="5372100"/>
          <a:ext cx="3571875" cy="1600200"/>
        </a:xfrm>
        <a:prstGeom prst="wedgeRectCallout">
          <a:avLst>
            <a:gd name="adj1" fmla="val -57984"/>
            <a:gd name="adj2" fmla="val 33292"/>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税抜金額は、工事代等も含んだ金額になります。</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製品＠</a:t>
          </a:r>
          <a:r>
            <a:rPr kumimoji="1" lang="en-US" altLang="ja-JP" sz="1100">
              <a:solidFill>
                <a:srgbClr val="FF0000"/>
              </a:solidFill>
            </a:rPr>
            <a:t>20</a:t>
          </a:r>
          <a:r>
            <a:rPr kumimoji="1" lang="ja-JP" altLang="en-US" sz="1100">
              <a:solidFill>
                <a:srgbClr val="FF0000"/>
              </a:solidFill>
            </a:rPr>
            <a:t>万円</a:t>
          </a:r>
          <a:r>
            <a:rPr kumimoji="1" lang="en-US" altLang="ja-JP" sz="1100">
              <a:solidFill>
                <a:srgbClr val="FF0000"/>
              </a:solidFill>
            </a:rPr>
            <a:t>×</a:t>
          </a:r>
          <a:r>
            <a:rPr kumimoji="1" lang="ja-JP" altLang="en-US" sz="1100">
              <a:solidFill>
                <a:srgbClr val="FF0000"/>
              </a:solidFill>
            </a:rPr>
            <a:t>２機＝</a:t>
          </a:r>
          <a:r>
            <a:rPr kumimoji="1" lang="en-US" altLang="ja-JP" sz="1100">
              <a:solidFill>
                <a:srgbClr val="FF0000"/>
              </a:solidFill>
            </a:rPr>
            <a:t>40</a:t>
          </a:r>
          <a:r>
            <a:rPr kumimoji="1" lang="ja-JP" altLang="en-US" sz="1100">
              <a:solidFill>
                <a:srgbClr val="FF0000"/>
              </a:solidFill>
            </a:rPr>
            <a:t>万円</a:t>
          </a:r>
          <a:endParaRPr kumimoji="1" lang="en-US" altLang="ja-JP" sz="1100">
            <a:solidFill>
              <a:srgbClr val="FF0000"/>
            </a:solidFill>
          </a:endParaRPr>
        </a:p>
        <a:p>
          <a:pPr algn="l"/>
          <a:r>
            <a:rPr kumimoji="1" lang="ja-JP" altLang="en-US" sz="1100"/>
            <a:t>上記工事代・諸経費</a:t>
          </a:r>
          <a:r>
            <a:rPr kumimoji="1" lang="en-US" altLang="ja-JP" sz="1100"/>
            <a:t>=10</a:t>
          </a:r>
          <a:r>
            <a:rPr kumimoji="1" lang="ja-JP" altLang="en-US" sz="1100"/>
            <a:t>万円</a:t>
          </a:r>
          <a:endParaRPr kumimoji="1" lang="en-US" altLang="ja-JP" sz="1100"/>
        </a:p>
        <a:p>
          <a:pPr algn="l"/>
          <a:endParaRPr kumimoji="1" lang="en-US" altLang="ja-JP" sz="1100"/>
        </a:p>
        <a:p>
          <a:pPr algn="l"/>
          <a:r>
            <a:rPr kumimoji="1" lang="ja-JP" altLang="ja-JP" sz="1100">
              <a:solidFill>
                <a:schemeClr val="dk1"/>
              </a:solidFill>
              <a:effectLst/>
              <a:latin typeface="+mn-lt"/>
              <a:ea typeface="+mn-ea"/>
              <a:cs typeface="+mn-cs"/>
            </a:rPr>
            <a:t>税抜金額</a:t>
          </a:r>
          <a:r>
            <a:rPr kumimoji="1" lang="ja-JP" altLang="en-US" sz="1100">
              <a:solidFill>
                <a:schemeClr val="dk1"/>
              </a:solidFill>
              <a:effectLst/>
              <a:latin typeface="+mn-lt"/>
              <a:ea typeface="+mn-ea"/>
              <a:cs typeface="+mn-cs"/>
            </a:rPr>
            <a:t>へは、</a:t>
          </a:r>
          <a:r>
            <a:rPr kumimoji="1" lang="en-US" altLang="ja-JP" sz="1100">
              <a:solidFill>
                <a:schemeClr val="dk1"/>
              </a:solidFill>
              <a:effectLst/>
              <a:latin typeface="+mn-lt"/>
              <a:ea typeface="+mn-ea"/>
              <a:cs typeface="+mn-cs"/>
            </a:rPr>
            <a:t>50</a:t>
          </a:r>
          <a:r>
            <a:rPr kumimoji="1" lang="ja-JP" altLang="en-US" sz="1100">
              <a:solidFill>
                <a:schemeClr val="dk1"/>
              </a:solidFill>
              <a:effectLst/>
              <a:latin typeface="+mn-lt"/>
              <a:ea typeface="+mn-ea"/>
              <a:cs typeface="+mn-cs"/>
            </a:rPr>
            <a:t>万円と記載</a:t>
          </a:r>
          <a:endParaRPr kumimoji="1" lang="en-US" altLang="ja-JP"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27</xdr:col>
      <xdr:colOff>0</xdr:colOff>
      <xdr:row>1</xdr:row>
      <xdr:rowOff>0</xdr:rowOff>
    </xdr:from>
    <xdr:to>
      <xdr:col>40</xdr:col>
      <xdr:colOff>0</xdr:colOff>
      <xdr:row>6</xdr:row>
      <xdr:rowOff>209550</xdr:rowOff>
    </xdr:to>
    <xdr:sp macro="" textlink="">
      <xdr:nvSpPr>
        <xdr:cNvPr id="3" name="テキスト ボックス 2">
          <a:extLst>
            <a:ext uri="{FF2B5EF4-FFF2-40B4-BE49-F238E27FC236}">
              <a16:creationId xmlns:a16="http://schemas.microsoft.com/office/drawing/2014/main" id="{5E2432CC-5264-48C4-9D8F-EEE26A8992D1}"/>
            </a:ext>
          </a:extLst>
        </xdr:cNvPr>
        <xdr:cNvSpPr txBox="1"/>
      </xdr:nvSpPr>
      <xdr:spPr>
        <a:xfrm>
          <a:off x="6257925" y="123825"/>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28</xdr:col>
      <xdr:colOff>0</xdr:colOff>
      <xdr:row>5</xdr:row>
      <xdr:rowOff>0</xdr:rowOff>
    </xdr:from>
    <xdr:to>
      <xdr:col>34</xdr:col>
      <xdr:colOff>209550</xdr:colOff>
      <xdr:row>8</xdr:row>
      <xdr:rowOff>88901</xdr:rowOff>
    </xdr:to>
    <xdr:sp macro="" textlink="">
      <xdr:nvSpPr>
        <xdr:cNvPr id="2" name="テキスト ボックス 1">
          <a:extLst>
            <a:ext uri="{FF2B5EF4-FFF2-40B4-BE49-F238E27FC236}">
              <a16:creationId xmlns:a16="http://schemas.microsoft.com/office/drawing/2014/main" id="{E21F8923-6906-40C0-8164-38BAE509975D}"/>
            </a:ext>
          </a:extLst>
        </xdr:cNvPr>
        <xdr:cNvSpPr txBox="1"/>
      </xdr:nvSpPr>
      <xdr:spPr>
        <a:xfrm>
          <a:off x="6496050" y="857250"/>
          <a:ext cx="1638300" cy="708026"/>
        </a:xfrm>
        <a:prstGeom prst="wedgeRectCallout">
          <a:avLst>
            <a:gd name="adj1" fmla="val -84294"/>
            <a:gd name="adj2" fmla="val 5195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日付を入力ください。</a:t>
          </a:r>
        </a:p>
      </xdr:txBody>
    </xdr:sp>
    <xdr:clientData/>
  </xdr:twoCellAnchor>
  <xdr:twoCellAnchor>
    <xdr:from>
      <xdr:col>28</xdr:col>
      <xdr:colOff>0</xdr:colOff>
      <xdr:row>21</xdr:row>
      <xdr:rowOff>0</xdr:rowOff>
    </xdr:from>
    <xdr:to>
      <xdr:col>41</xdr:col>
      <xdr:colOff>0</xdr:colOff>
      <xdr:row>26</xdr:row>
      <xdr:rowOff>0</xdr:rowOff>
    </xdr:to>
    <xdr:sp macro="" textlink="">
      <xdr:nvSpPr>
        <xdr:cNvPr id="4" name="テキスト ボックス 3">
          <a:extLst>
            <a:ext uri="{FF2B5EF4-FFF2-40B4-BE49-F238E27FC236}">
              <a16:creationId xmlns:a16="http://schemas.microsoft.com/office/drawing/2014/main" id="{6D1C89CF-401C-4F65-9AE0-2852473F2CDF}"/>
            </a:ext>
          </a:extLst>
        </xdr:cNvPr>
        <xdr:cNvSpPr txBox="1"/>
      </xdr:nvSpPr>
      <xdr:spPr>
        <a:xfrm>
          <a:off x="6496050" y="4410075"/>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１．～３．に入力ください。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9525</xdr:colOff>
      <xdr:row>5</xdr:row>
      <xdr:rowOff>85725</xdr:rowOff>
    </xdr:from>
    <xdr:to>
      <xdr:col>35</xdr:col>
      <xdr:colOff>9525</xdr:colOff>
      <xdr:row>10</xdr:row>
      <xdr:rowOff>47626</xdr:rowOff>
    </xdr:to>
    <xdr:sp macro="" textlink="">
      <xdr:nvSpPr>
        <xdr:cNvPr id="6" name="テキスト ボックス 5">
          <a:extLst>
            <a:ext uri="{FF2B5EF4-FFF2-40B4-BE49-F238E27FC236}">
              <a16:creationId xmlns:a16="http://schemas.microsoft.com/office/drawing/2014/main" id="{647CBB63-2A3B-426A-8C26-052FECD53181}"/>
            </a:ext>
          </a:extLst>
        </xdr:cNvPr>
        <xdr:cNvSpPr txBox="1"/>
      </xdr:nvSpPr>
      <xdr:spPr>
        <a:xfrm>
          <a:off x="6200775" y="1343025"/>
          <a:ext cx="2143125" cy="12382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26</xdr:col>
      <xdr:colOff>161925</xdr:colOff>
      <xdr:row>23</xdr:row>
      <xdr:rowOff>238125</xdr:rowOff>
    </xdr:from>
    <xdr:to>
      <xdr:col>35</xdr:col>
      <xdr:colOff>161925</xdr:colOff>
      <xdr:row>26</xdr:row>
      <xdr:rowOff>219076</xdr:rowOff>
    </xdr:to>
    <xdr:sp macro="" textlink="">
      <xdr:nvSpPr>
        <xdr:cNvPr id="2" name="テキスト ボックス 1">
          <a:extLst>
            <a:ext uri="{FF2B5EF4-FFF2-40B4-BE49-F238E27FC236}">
              <a16:creationId xmlns:a16="http://schemas.microsoft.com/office/drawing/2014/main" id="{CFE99169-6D37-05FE-9269-E60E37AF33C1}"/>
            </a:ext>
          </a:extLst>
        </xdr:cNvPr>
        <xdr:cNvSpPr txBox="1"/>
      </xdr:nvSpPr>
      <xdr:spPr>
        <a:xfrm>
          <a:off x="6353175" y="6667500"/>
          <a:ext cx="2143125" cy="100965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他のシートから転記されます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222250</xdr:colOff>
      <xdr:row>7</xdr:row>
      <xdr:rowOff>133350</xdr:rowOff>
    </xdr:from>
    <xdr:to>
      <xdr:col>16</xdr:col>
      <xdr:colOff>222250</xdr:colOff>
      <xdr:row>9</xdr:row>
      <xdr:rowOff>314326</xdr:rowOff>
    </xdr:to>
    <xdr:sp macro="" textlink="">
      <xdr:nvSpPr>
        <xdr:cNvPr id="2" name="テキスト ボックス 1">
          <a:extLst>
            <a:ext uri="{FF2B5EF4-FFF2-40B4-BE49-F238E27FC236}">
              <a16:creationId xmlns:a16="http://schemas.microsoft.com/office/drawing/2014/main" id="{FDA046AF-0671-4A38-985E-79B36EFB0D63}"/>
            </a:ext>
          </a:extLst>
        </xdr:cNvPr>
        <xdr:cNvSpPr txBox="1"/>
      </xdr:nvSpPr>
      <xdr:spPr>
        <a:xfrm>
          <a:off x="5683250" y="1689100"/>
          <a:ext cx="1841500" cy="879476"/>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12</xdr:col>
      <xdr:colOff>190501</xdr:colOff>
      <xdr:row>2</xdr:row>
      <xdr:rowOff>15876</xdr:rowOff>
    </xdr:from>
    <xdr:to>
      <xdr:col>16</xdr:col>
      <xdr:colOff>190501</xdr:colOff>
      <xdr:row>3</xdr:row>
      <xdr:rowOff>273051</xdr:rowOff>
    </xdr:to>
    <xdr:sp macro="" textlink="">
      <xdr:nvSpPr>
        <xdr:cNvPr id="3" name="テキスト ボックス 2">
          <a:extLst>
            <a:ext uri="{FF2B5EF4-FFF2-40B4-BE49-F238E27FC236}">
              <a16:creationId xmlns:a16="http://schemas.microsoft.com/office/drawing/2014/main" id="{96B77E17-E20B-5C62-D1B5-438821A6B0D2}"/>
            </a:ext>
          </a:extLst>
        </xdr:cNvPr>
        <xdr:cNvSpPr txBox="1"/>
      </xdr:nvSpPr>
      <xdr:spPr>
        <a:xfrm>
          <a:off x="5651501" y="317501"/>
          <a:ext cx="1841500" cy="495300"/>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法人個人を選択</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457200</xdr:colOff>
      <xdr:row>2</xdr:row>
      <xdr:rowOff>0</xdr:rowOff>
    </xdr:from>
    <xdr:to>
      <xdr:col>11</xdr:col>
      <xdr:colOff>2197100</xdr:colOff>
      <xdr:row>4</xdr:row>
      <xdr:rowOff>38101</xdr:rowOff>
    </xdr:to>
    <xdr:sp macro="" textlink="">
      <xdr:nvSpPr>
        <xdr:cNvPr id="2" name="テキスト ボックス 1">
          <a:extLst>
            <a:ext uri="{FF2B5EF4-FFF2-40B4-BE49-F238E27FC236}">
              <a16:creationId xmlns:a16="http://schemas.microsoft.com/office/drawing/2014/main" id="{4F19159A-F704-47EE-9D57-C1667D386B18}"/>
            </a:ext>
          </a:extLst>
        </xdr:cNvPr>
        <xdr:cNvSpPr txBox="1"/>
      </xdr:nvSpPr>
      <xdr:spPr>
        <a:xfrm>
          <a:off x="10706100" y="419100"/>
          <a:ext cx="2292350" cy="8763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10</xdr:col>
      <xdr:colOff>457200</xdr:colOff>
      <xdr:row>4</xdr:row>
      <xdr:rowOff>238124</xdr:rowOff>
    </xdr:from>
    <xdr:to>
      <xdr:col>11</xdr:col>
      <xdr:colOff>2197100</xdr:colOff>
      <xdr:row>7</xdr:row>
      <xdr:rowOff>342899</xdr:rowOff>
    </xdr:to>
    <xdr:sp macro="" textlink="">
      <xdr:nvSpPr>
        <xdr:cNvPr id="3" name="テキスト ボックス 2">
          <a:extLst>
            <a:ext uri="{FF2B5EF4-FFF2-40B4-BE49-F238E27FC236}">
              <a16:creationId xmlns:a16="http://schemas.microsoft.com/office/drawing/2014/main" id="{8C81A420-B444-6A2F-70C7-A6A6D9FF79C6}"/>
            </a:ext>
          </a:extLst>
        </xdr:cNvPr>
        <xdr:cNvSpPr txBox="1"/>
      </xdr:nvSpPr>
      <xdr:spPr>
        <a:xfrm>
          <a:off x="10258425" y="1724024"/>
          <a:ext cx="2292350" cy="1133475"/>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発注先所在地</a:t>
          </a:r>
          <a:endParaRPr kumimoji="1" lang="en-US" altLang="ja-JP" sz="1100"/>
        </a:p>
        <a:p>
          <a:pPr algn="l"/>
          <a:endParaRPr kumimoji="1" lang="en-US" altLang="ja-JP" sz="1100"/>
        </a:p>
        <a:p>
          <a:pPr algn="l"/>
          <a:r>
            <a:rPr kumimoji="1" lang="ja-JP" altLang="en-US" sz="1100"/>
            <a:t>→”島根県”、”その他”</a:t>
          </a:r>
          <a:endParaRPr kumimoji="1" lang="en-US" altLang="ja-JP" sz="1100"/>
        </a:p>
        <a:p>
          <a:pPr algn="l"/>
          <a:r>
            <a:rPr kumimoji="1" lang="ja-JP" altLang="en-US" sz="1100"/>
            <a:t>　いずれかを選択ください。</a:t>
          </a:r>
          <a:endParaRPr kumimoji="1" lang="en-US" altLang="ja-JP" sz="1100"/>
        </a:p>
      </xdr:txBody>
    </xdr:sp>
    <xdr:clientData/>
  </xdr:twoCellAnchor>
  <xdr:twoCellAnchor>
    <xdr:from>
      <xdr:col>10</xdr:col>
      <xdr:colOff>517525</xdr:colOff>
      <xdr:row>16</xdr:row>
      <xdr:rowOff>0</xdr:rowOff>
    </xdr:from>
    <xdr:to>
      <xdr:col>12</xdr:col>
      <xdr:colOff>0</xdr:colOff>
      <xdr:row>21</xdr:row>
      <xdr:rowOff>0</xdr:rowOff>
    </xdr:to>
    <xdr:sp macro="" textlink="">
      <xdr:nvSpPr>
        <xdr:cNvPr id="4" name="テキスト ボックス 3">
          <a:extLst>
            <a:ext uri="{FF2B5EF4-FFF2-40B4-BE49-F238E27FC236}">
              <a16:creationId xmlns:a16="http://schemas.microsoft.com/office/drawing/2014/main" id="{E18C6EC1-9246-2FA8-33A7-0230FB6E0272}"/>
            </a:ext>
          </a:extLst>
        </xdr:cNvPr>
        <xdr:cNvSpPr txBox="1"/>
      </xdr:nvSpPr>
      <xdr:spPr>
        <a:xfrm>
          <a:off x="10318750" y="5600700"/>
          <a:ext cx="2292350" cy="1190625"/>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発注先所在地</a:t>
          </a:r>
          <a:endParaRPr kumimoji="1" lang="en-US" altLang="ja-JP" sz="1100"/>
        </a:p>
        <a:p>
          <a:pPr algn="l"/>
          <a:endParaRPr kumimoji="1" lang="en-US" altLang="ja-JP" sz="1100"/>
        </a:p>
        <a:p>
          <a:pPr algn="l"/>
          <a:r>
            <a:rPr kumimoji="1" lang="ja-JP" altLang="en-US" sz="1100"/>
            <a:t>→”その他”を選択した場合</a:t>
          </a:r>
          <a:endParaRPr kumimoji="1" lang="en-US" altLang="ja-JP" sz="1100"/>
        </a:p>
        <a:p>
          <a:pPr algn="l"/>
          <a:r>
            <a:rPr kumimoji="1" lang="ja-JP" altLang="en-US" sz="1100"/>
            <a:t>　記載ください。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196850</xdr:colOff>
      <xdr:row>4</xdr:row>
      <xdr:rowOff>101600</xdr:rowOff>
    </xdr:from>
    <xdr:to>
      <xdr:col>7</xdr:col>
      <xdr:colOff>279400</xdr:colOff>
      <xdr:row>6</xdr:row>
      <xdr:rowOff>358776</xdr:rowOff>
    </xdr:to>
    <xdr:sp macro="" textlink="">
      <xdr:nvSpPr>
        <xdr:cNvPr id="2" name="テキスト ボックス 1">
          <a:extLst>
            <a:ext uri="{FF2B5EF4-FFF2-40B4-BE49-F238E27FC236}">
              <a16:creationId xmlns:a16="http://schemas.microsoft.com/office/drawing/2014/main" id="{9631D16E-0B86-4BFD-ACD3-B0CC0449BAE2}"/>
            </a:ext>
          </a:extLst>
        </xdr:cNvPr>
        <xdr:cNvSpPr txBox="1"/>
      </xdr:nvSpPr>
      <xdr:spPr>
        <a:xfrm>
          <a:off x="9369425" y="815975"/>
          <a:ext cx="2139950" cy="8763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色が付けていないセルに</a:t>
          </a:r>
          <a:endParaRPr kumimoji="1" lang="en-US" altLang="ja-JP" sz="1100"/>
        </a:p>
        <a:p>
          <a:pPr algn="l"/>
          <a:r>
            <a:rPr kumimoji="1" lang="ja-JP" altLang="en-US" sz="1100"/>
            <a:t>入力ください。</a:t>
          </a:r>
          <a:endParaRPr kumimoji="1" lang="en-US" altLang="ja-JP" sz="1100"/>
        </a:p>
      </xdr:txBody>
    </xdr:sp>
    <xdr:clientData/>
  </xdr:twoCellAnchor>
  <xdr:twoCellAnchor>
    <xdr:from>
      <xdr:col>4</xdr:col>
      <xdr:colOff>187325</xdr:colOff>
      <xdr:row>7</xdr:row>
      <xdr:rowOff>92075</xdr:rowOff>
    </xdr:from>
    <xdr:to>
      <xdr:col>7</xdr:col>
      <xdr:colOff>269875</xdr:colOff>
      <xdr:row>9</xdr:row>
      <xdr:rowOff>206376</xdr:rowOff>
    </xdr:to>
    <xdr:sp macro="" textlink="">
      <xdr:nvSpPr>
        <xdr:cNvPr id="3" name="テキスト ボックス 2">
          <a:extLst>
            <a:ext uri="{FF2B5EF4-FFF2-40B4-BE49-F238E27FC236}">
              <a16:creationId xmlns:a16="http://schemas.microsoft.com/office/drawing/2014/main" id="{FBC9FD2F-2C4E-80BD-4B07-957B501B4DB3}"/>
            </a:ext>
          </a:extLst>
        </xdr:cNvPr>
        <xdr:cNvSpPr txBox="1"/>
      </xdr:nvSpPr>
      <xdr:spPr>
        <a:xfrm>
          <a:off x="9359900" y="1806575"/>
          <a:ext cx="2139950" cy="876301"/>
        </a:xfrm>
        <a:prstGeom prst="wedgeRectCallout">
          <a:avLst>
            <a:gd name="adj1" fmla="val -56313"/>
            <a:gd name="adj2" fmla="val 3021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設備等が５種類以上ある場合は、</a:t>
          </a:r>
          <a:r>
            <a:rPr kumimoji="1" lang="en-US" altLang="ja-JP" sz="1100"/>
            <a:t>10</a:t>
          </a:r>
          <a:r>
            <a:rPr kumimoji="1" lang="ja-JP" altLang="en-US" sz="1100"/>
            <a:t>行～</a:t>
          </a:r>
          <a:r>
            <a:rPr kumimoji="1" lang="en-US" altLang="ja-JP" sz="1100"/>
            <a:t>15</a:t>
          </a:r>
          <a:r>
            <a:rPr kumimoji="1" lang="ja-JP" altLang="en-US" sz="1100"/>
            <a:t>行を再表示ください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24</xdr:col>
      <xdr:colOff>189000</xdr:colOff>
      <xdr:row>38</xdr:row>
      <xdr:rowOff>0</xdr:rowOff>
    </xdr:to>
    <xdr:sp macro="" textlink="">
      <xdr:nvSpPr>
        <xdr:cNvPr id="2" name="テキスト ボックス 1">
          <a:extLst>
            <a:ext uri="{FF2B5EF4-FFF2-40B4-BE49-F238E27FC236}">
              <a16:creationId xmlns:a16="http://schemas.microsoft.com/office/drawing/2014/main" id="{016ACB10-1D6B-4DDC-A7EA-8093D16CC338}"/>
            </a:ext>
          </a:extLst>
        </xdr:cNvPr>
        <xdr:cNvSpPr txBox="1"/>
      </xdr:nvSpPr>
      <xdr:spPr>
        <a:xfrm>
          <a:off x="0" y="476250"/>
          <a:ext cx="5904000" cy="857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r>
            <a:rPr kumimoji="1" lang="ja-JP" altLang="en-US" sz="1100" b="1"/>
            <a:t>別紙</a:t>
          </a:r>
          <a:endParaRPr kumimoji="1" lang="en-US" altLang="ja-JP" sz="1100" b="1"/>
        </a:p>
        <a:p>
          <a:endParaRPr kumimoji="1" lang="ja-JP" altLang="en-US" sz="1100" b="1"/>
        </a:p>
        <a:p>
          <a:endParaRPr kumimoji="1" lang="ja-JP" altLang="en-US" sz="1100" b="1"/>
        </a:p>
        <a:p>
          <a:pPr algn="ctr"/>
          <a:r>
            <a:rPr kumimoji="1" lang="ja-JP" altLang="en-US" sz="1100" b="1"/>
            <a:t>暴力団排除に関する誓約事項</a:t>
          </a:r>
        </a:p>
        <a:p>
          <a:endParaRPr kumimoji="1" lang="en-US" altLang="ja-JP" sz="1100" b="1"/>
        </a:p>
        <a:p>
          <a:endParaRPr kumimoji="1" lang="ja-JP" altLang="en-US" sz="1100" b="1"/>
        </a:p>
        <a:p>
          <a:r>
            <a:rPr kumimoji="1" lang="ja-JP" altLang="en-US" sz="1100" b="1"/>
            <a:t>　当社（個人である場合は私、団体である場合は当団体）は、補助金の交付の申請をするに当たって、また、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a:t>
          </a:r>
        </a:p>
        <a:p>
          <a:endParaRPr kumimoji="1" lang="en-US" altLang="ja-JP" sz="1100" b="1"/>
        </a:p>
        <a:p>
          <a:endParaRPr kumimoji="1" lang="ja-JP" altLang="en-US" sz="1100" b="1"/>
        </a:p>
        <a:p>
          <a:pPr algn="ctr"/>
          <a:r>
            <a:rPr kumimoji="1" lang="ja-JP" altLang="en-US" sz="1100" b="1"/>
            <a:t>記</a:t>
          </a:r>
        </a:p>
        <a:p>
          <a:endParaRPr kumimoji="1" lang="en-US" altLang="ja-JP" sz="1100" b="1"/>
        </a:p>
        <a:p>
          <a:endParaRPr kumimoji="1" lang="ja-JP" altLang="en-US" sz="1100" b="1"/>
        </a:p>
        <a:p>
          <a:r>
            <a:rPr kumimoji="1" lang="ja-JP" altLang="en-US" sz="1100" b="1"/>
            <a:t>⑴ 法人等（個人、法人又は団体をいう。）が、暴力団（暴力団員による不当な行為の防止等に関する法律（平成３年法律第</a:t>
          </a:r>
          <a:r>
            <a:rPr kumimoji="1" lang="en-US" altLang="ja-JP" sz="1100" b="1"/>
            <a:t>77</a:t>
          </a:r>
          <a:r>
            <a:rPr kumimoji="1" lang="ja-JP" altLang="en-US" sz="1100" b="1"/>
            <a:t>号）第２条第２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２条第６号に規定する暴力団員をいう。以下同じ。）であるとき。</a:t>
          </a:r>
        </a:p>
        <a:p>
          <a:endParaRPr kumimoji="1" lang="ja-JP" altLang="en-US" sz="1100" b="1"/>
        </a:p>
        <a:p>
          <a:r>
            <a:rPr kumimoji="1" lang="ja-JP" altLang="en-US" sz="1100" b="1"/>
            <a:t>⑵ 役員等が、自己、自社若しくは第三者の不正の利益を図る目的又は第三者に損害を加える目的をもって、暴力団又は暴力団員を利用するなどしているとき。</a:t>
          </a:r>
        </a:p>
        <a:p>
          <a:endParaRPr kumimoji="1" lang="ja-JP" altLang="en-US" sz="1100" b="1"/>
        </a:p>
        <a:p>
          <a:r>
            <a:rPr kumimoji="1" lang="ja-JP" altLang="en-US" sz="1100" b="1"/>
            <a:t>⑶ 役員等が、暴力団又は暴力団員に対して、資金等を供給し、又は便宜を供与するなど直接的あるいは積極的に暴力団の維持、運営に協力し、若しくは関与しているとき。</a:t>
          </a:r>
        </a:p>
        <a:p>
          <a:endParaRPr kumimoji="1" lang="ja-JP" altLang="en-US" sz="1100" b="1"/>
        </a:p>
        <a:p>
          <a:r>
            <a:rPr kumimoji="1" lang="ja-JP" altLang="en-US" sz="1100" b="1"/>
            <a:t>⑷ 役員等が、暴力団又は暴力団員であることを知りながらこれと社会的に非難されるべき関係を有しているとき。</a:t>
          </a:r>
        </a:p>
      </xdr:txBody>
    </xdr:sp>
    <xdr:clientData/>
  </xdr:twoCellAnchor>
  <xdr:twoCellAnchor>
    <xdr:from>
      <xdr:col>26</xdr:col>
      <xdr:colOff>0</xdr:colOff>
      <xdr:row>1</xdr:row>
      <xdr:rowOff>0</xdr:rowOff>
    </xdr:from>
    <xdr:to>
      <xdr:col>39</xdr:col>
      <xdr:colOff>0</xdr:colOff>
      <xdr:row>6</xdr:row>
      <xdr:rowOff>0</xdr:rowOff>
    </xdr:to>
    <xdr:sp macro="" textlink="">
      <xdr:nvSpPr>
        <xdr:cNvPr id="4" name="テキスト ボックス 3">
          <a:extLst>
            <a:ext uri="{FF2B5EF4-FFF2-40B4-BE49-F238E27FC236}">
              <a16:creationId xmlns:a16="http://schemas.microsoft.com/office/drawing/2014/main" id="{FE97EDAB-000B-4395-95BA-9FE13AA30870}"/>
            </a:ext>
          </a:extLst>
        </xdr:cNvPr>
        <xdr:cNvSpPr txBox="1"/>
      </xdr:nvSpPr>
      <xdr:spPr>
        <a:xfrm>
          <a:off x="6191250" y="238125"/>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133350</xdr:colOff>
      <xdr:row>7</xdr:row>
      <xdr:rowOff>38100</xdr:rowOff>
    </xdr:from>
    <xdr:to>
      <xdr:col>40</xdr:col>
      <xdr:colOff>133350</xdr:colOff>
      <xdr:row>10</xdr:row>
      <xdr:rowOff>76200</xdr:rowOff>
    </xdr:to>
    <xdr:sp macro="" textlink="">
      <xdr:nvSpPr>
        <xdr:cNvPr id="2" name="テキスト ボックス 1">
          <a:extLst>
            <a:ext uri="{FF2B5EF4-FFF2-40B4-BE49-F238E27FC236}">
              <a16:creationId xmlns:a16="http://schemas.microsoft.com/office/drawing/2014/main" id="{4959D59E-A6D0-41AE-8A38-0EA7F46DE9F2}"/>
            </a:ext>
          </a:extLst>
        </xdr:cNvPr>
        <xdr:cNvSpPr txBox="1"/>
      </xdr:nvSpPr>
      <xdr:spPr>
        <a:xfrm>
          <a:off x="6410325" y="1381125"/>
          <a:ext cx="3095625" cy="78105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事業概要：</a:t>
          </a:r>
          <a:endParaRPr kumimoji="1" lang="en-US" altLang="ja-JP" sz="1100"/>
        </a:p>
        <a:p>
          <a:r>
            <a:rPr kumimoji="1" lang="ja-JP" altLang="en-US" sz="1100"/>
            <a:t>補助事業ではなく、当社の概要を記載</a:t>
          </a:r>
        </a:p>
      </xdr:txBody>
    </xdr:sp>
    <xdr:clientData/>
  </xdr:twoCellAnchor>
  <xdr:twoCellAnchor>
    <xdr:from>
      <xdr:col>27</xdr:col>
      <xdr:colOff>190500</xdr:colOff>
      <xdr:row>0</xdr:row>
      <xdr:rowOff>28575</xdr:rowOff>
    </xdr:from>
    <xdr:to>
      <xdr:col>40</xdr:col>
      <xdr:colOff>190500</xdr:colOff>
      <xdr:row>4</xdr:row>
      <xdr:rowOff>19050</xdr:rowOff>
    </xdr:to>
    <xdr:sp macro="" textlink="">
      <xdr:nvSpPr>
        <xdr:cNvPr id="3" name="テキスト ボックス 2">
          <a:extLst>
            <a:ext uri="{FF2B5EF4-FFF2-40B4-BE49-F238E27FC236}">
              <a16:creationId xmlns:a16="http://schemas.microsoft.com/office/drawing/2014/main" id="{BEEFE8DA-C85B-C3C4-BEAF-757771005F0D}"/>
            </a:ext>
          </a:extLst>
        </xdr:cNvPr>
        <xdr:cNvSpPr txBox="1"/>
      </xdr:nvSpPr>
      <xdr:spPr>
        <a:xfrm>
          <a:off x="6467475" y="28575"/>
          <a:ext cx="3095625" cy="781050"/>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日付　＆　支援機関名　→　共通項目</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0</xdr:colOff>
      <xdr:row>2</xdr:row>
      <xdr:rowOff>0</xdr:rowOff>
    </xdr:from>
    <xdr:to>
      <xdr:col>39</xdr:col>
      <xdr:colOff>0</xdr:colOff>
      <xdr:row>7</xdr:row>
      <xdr:rowOff>85725</xdr:rowOff>
    </xdr:to>
    <xdr:sp macro="" textlink="">
      <xdr:nvSpPr>
        <xdr:cNvPr id="3" name="テキスト ボックス 2">
          <a:extLst>
            <a:ext uri="{FF2B5EF4-FFF2-40B4-BE49-F238E27FC236}">
              <a16:creationId xmlns:a16="http://schemas.microsoft.com/office/drawing/2014/main" id="{87FB7B5F-1C3E-48F1-A341-44E8AD33DFA8}"/>
            </a:ext>
          </a:extLst>
        </xdr:cNvPr>
        <xdr:cNvSpPr txBox="1"/>
      </xdr:nvSpPr>
      <xdr:spPr>
        <a:xfrm>
          <a:off x="6019800" y="247650"/>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29</xdr:col>
      <xdr:colOff>28575</xdr:colOff>
      <xdr:row>27</xdr:row>
      <xdr:rowOff>50799</xdr:rowOff>
    </xdr:from>
    <xdr:to>
      <xdr:col>36</xdr:col>
      <xdr:colOff>0</xdr:colOff>
      <xdr:row>35</xdr:row>
      <xdr:rowOff>133350</xdr:rowOff>
    </xdr:to>
    <xdr:sp macro="" textlink="">
      <xdr:nvSpPr>
        <xdr:cNvPr id="2" name="テキスト ボックス 1">
          <a:extLst>
            <a:ext uri="{FF2B5EF4-FFF2-40B4-BE49-F238E27FC236}">
              <a16:creationId xmlns:a16="http://schemas.microsoft.com/office/drawing/2014/main" id="{D17F50D4-551A-4865-B1E5-E05D069D31AC}"/>
            </a:ext>
          </a:extLst>
        </xdr:cNvPr>
        <xdr:cNvSpPr txBox="1"/>
      </xdr:nvSpPr>
      <xdr:spPr>
        <a:xfrm>
          <a:off x="6762750" y="6013449"/>
          <a:ext cx="1638300" cy="1987551"/>
        </a:xfrm>
        <a:prstGeom prst="wedgeRectCallout">
          <a:avLst>
            <a:gd name="adj1" fmla="val -98248"/>
            <a:gd name="adj2" fmla="val 38504"/>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別添の書式は自由です</a:t>
          </a:r>
          <a:endParaRPr kumimoji="1" lang="en-US" altLang="ja-JP" sz="1100"/>
        </a:p>
        <a:p>
          <a:pPr algn="l"/>
          <a:endParaRPr kumimoji="1" lang="en-US" altLang="ja-JP" sz="1100"/>
        </a:p>
        <a:p>
          <a:pPr algn="l"/>
          <a:r>
            <a:rPr kumimoji="1" lang="ja-JP" altLang="en-US" sz="1100"/>
            <a:t>記載される場合は、「</a:t>
          </a:r>
          <a:r>
            <a:rPr kumimoji="1" lang="ja-JP" altLang="en-US" sz="1100">
              <a:solidFill>
                <a:srgbClr val="FF0000"/>
              </a:solidFill>
            </a:rPr>
            <a:t>別添のとおり</a:t>
          </a:r>
          <a:r>
            <a:rPr kumimoji="1" lang="ja-JP" altLang="en-US" sz="1100"/>
            <a:t>」という文字は削除してください。</a:t>
          </a:r>
        </a:p>
      </xdr:txBody>
    </xdr:sp>
    <xdr:clientData/>
  </xdr:twoCellAnchor>
  <xdr:twoCellAnchor>
    <xdr:from>
      <xdr:col>27</xdr:col>
      <xdr:colOff>0</xdr:colOff>
      <xdr:row>1</xdr:row>
      <xdr:rowOff>0</xdr:rowOff>
    </xdr:from>
    <xdr:to>
      <xdr:col>40</xdr:col>
      <xdr:colOff>0</xdr:colOff>
      <xdr:row>6</xdr:row>
      <xdr:rowOff>209550</xdr:rowOff>
    </xdr:to>
    <xdr:sp macro="" textlink="">
      <xdr:nvSpPr>
        <xdr:cNvPr id="4" name="テキスト ボックス 3">
          <a:extLst>
            <a:ext uri="{FF2B5EF4-FFF2-40B4-BE49-F238E27FC236}">
              <a16:creationId xmlns:a16="http://schemas.microsoft.com/office/drawing/2014/main" id="{FB68CA2C-ACAE-47F8-9409-9F44CA06DDED}"/>
            </a:ext>
          </a:extLst>
        </xdr:cNvPr>
        <xdr:cNvSpPr txBox="1"/>
      </xdr:nvSpPr>
      <xdr:spPr>
        <a:xfrm>
          <a:off x="6257925" y="123825"/>
          <a:ext cx="3095625" cy="1190625"/>
        </a:xfrm>
        <a:prstGeom prst="wedgeRectCallout">
          <a:avLst>
            <a:gd name="adj1" fmla="val -50987"/>
            <a:gd name="adj2" fmla="val 66297"/>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印刷のみです。</a:t>
          </a:r>
          <a:endParaRPr kumimoji="1" lang="en-US" altLang="ja-JP" sz="1100"/>
        </a:p>
        <a:p>
          <a:endParaRPr kumimoji="1" lang="en-US" altLang="ja-JP" sz="1100"/>
        </a:p>
        <a:p>
          <a:r>
            <a:rPr kumimoji="1" lang="ja-JP" altLang="en-US" sz="1100"/>
            <a:t>「共通項目</a:t>
          </a:r>
          <a:r>
            <a:rPr kumimoji="1" lang="en-US" altLang="ja-JP" sz="1100"/>
            <a:t>(</a:t>
          </a:r>
          <a:r>
            <a:rPr kumimoji="1" lang="ja-JP" altLang="en-US" sz="1100"/>
            <a:t>入力</a:t>
          </a:r>
          <a:r>
            <a:rPr kumimoji="1" lang="en-US" altLang="ja-JP" sz="1100"/>
            <a:t>)</a:t>
          </a:r>
          <a:r>
            <a:rPr kumimoji="1" lang="ja-JP" altLang="en-US" sz="1100"/>
            <a:t>」シートに入力ください。</a:t>
          </a:r>
          <a:endParaRPr kumimoji="1" lang="en-US" altLang="ja-JP" sz="1100"/>
        </a:p>
        <a:p>
          <a:r>
            <a:rPr kumimoji="1" lang="ja-JP" altLang="en-US" sz="1100"/>
            <a:t>内容が、転記されます。</a:t>
          </a:r>
        </a:p>
      </xdr:txBody>
    </xdr:sp>
    <xdr:clientData/>
  </xdr:twoCellAnchor>
  <xdr:twoCellAnchor>
    <xdr:from>
      <xdr:col>29</xdr:col>
      <xdr:colOff>19050</xdr:colOff>
      <xdr:row>13</xdr:row>
      <xdr:rowOff>180976</xdr:rowOff>
    </xdr:from>
    <xdr:to>
      <xdr:col>41</xdr:col>
      <xdr:colOff>0</xdr:colOff>
      <xdr:row>26</xdr:row>
      <xdr:rowOff>161926</xdr:rowOff>
    </xdr:to>
    <xdr:sp macro="" textlink="">
      <xdr:nvSpPr>
        <xdr:cNvPr id="3" name="テキスト ボックス 2">
          <a:extLst>
            <a:ext uri="{FF2B5EF4-FFF2-40B4-BE49-F238E27FC236}">
              <a16:creationId xmlns:a16="http://schemas.microsoft.com/office/drawing/2014/main" id="{5A5CCBB4-8EB7-DAE6-B21E-98D50CB5D67F}"/>
            </a:ext>
          </a:extLst>
        </xdr:cNvPr>
        <xdr:cNvSpPr txBox="1"/>
      </xdr:nvSpPr>
      <xdr:spPr>
        <a:xfrm>
          <a:off x="6753225" y="2895601"/>
          <a:ext cx="2838450" cy="2990850"/>
        </a:xfrm>
        <a:prstGeom prst="wedgeRectCallout">
          <a:avLst>
            <a:gd name="adj1" fmla="val -79296"/>
            <a:gd name="adj2" fmla="val 28440"/>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変更：内容の変更</a:t>
          </a:r>
          <a:endParaRPr kumimoji="1" lang="en-US" altLang="ja-JP" sz="1100"/>
        </a:p>
        <a:p>
          <a:pPr algn="l"/>
          <a:r>
            <a:rPr kumimoji="1" lang="ja-JP" altLang="en-US" sz="1100"/>
            <a:t>中止：一時的な事業の中断</a:t>
          </a:r>
          <a:endParaRPr kumimoji="1" lang="en-US" altLang="ja-JP" sz="1100"/>
        </a:p>
        <a:p>
          <a:pPr algn="l"/>
          <a:r>
            <a:rPr kumimoji="1" lang="ja-JP" altLang="en-US" sz="1100"/>
            <a:t>廃止：事業を取り止めること</a:t>
          </a:r>
          <a:endParaRPr kumimoji="1" lang="en-US" altLang="ja-JP" sz="1100"/>
        </a:p>
        <a:p>
          <a:pPr algn="l"/>
          <a:endParaRPr kumimoji="1" lang="en-US" altLang="ja-JP" sz="1100"/>
        </a:p>
        <a:p>
          <a:pPr algn="l"/>
          <a:r>
            <a:rPr kumimoji="1" lang="ja-JP" altLang="en-US" sz="1100"/>
            <a:t>下記を参考に、いずれか、選ぶか、該当しないものを削除下さい。</a:t>
          </a:r>
          <a:endParaRPr kumimoji="1" lang="en-US" altLang="ja-JP" sz="1100"/>
        </a:p>
        <a:p>
          <a:pPr algn="l"/>
          <a:endParaRPr kumimoji="1" lang="en-US" altLang="ja-JP" sz="1100"/>
        </a:p>
        <a:p>
          <a:pPr algn="l"/>
          <a:r>
            <a:rPr kumimoji="1" lang="ja-JP" altLang="en-US" sz="1100"/>
            <a:t>１．「変更・中止・廃止の理由」</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１．「廃止の理由」</a:t>
          </a:r>
          <a:endParaRPr lang="ja-JP" altLang="ja-JP">
            <a:effectLst/>
          </a:endParaRPr>
        </a:p>
      </xdr:txBody>
    </xdr:sp>
    <xdr:clientData/>
  </xdr:twoCellAnchor>
  <xdr:twoCellAnchor>
    <xdr:from>
      <xdr:col>34</xdr:col>
      <xdr:colOff>57150</xdr:colOff>
      <xdr:row>21</xdr:row>
      <xdr:rowOff>152400</xdr:rowOff>
    </xdr:from>
    <xdr:to>
      <xdr:col>36</xdr:col>
      <xdr:colOff>47625</xdr:colOff>
      <xdr:row>22</xdr:row>
      <xdr:rowOff>190500</xdr:rowOff>
    </xdr:to>
    <xdr:sp macro="" textlink="">
      <xdr:nvSpPr>
        <xdr:cNvPr id="5" name="楕円 4">
          <a:extLst>
            <a:ext uri="{FF2B5EF4-FFF2-40B4-BE49-F238E27FC236}">
              <a16:creationId xmlns:a16="http://schemas.microsoft.com/office/drawing/2014/main" id="{A31D2EFD-C371-2695-05AF-20045B47F91C}"/>
            </a:ext>
          </a:extLst>
        </xdr:cNvPr>
        <xdr:cNvSpPr/>
      </xdr:nvSpPr>
      <xdr:spPr>
        <a:xfrm>
          <a:off x="7981950" y="4800600"/>
          <a:ext cx="466725" cy="2762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2"/>
  <sheetViews>
    <sheetView showGridLines="0" topLeftCell="T1" workbookViewId="0">
      <selection activeCell="X21" sqref="X21"/>
    </sheetView>
  </sheetViews>
  <sheetFormatPr defaultRowHeight="18.75"/>
  <cols>
    <col min="1" max="1" width="11" bestFit="1" customWidth="1"/>
    <col min="2" max="2" width="9" bestFit="1" customWidth="1"/>
    <col min="3" max="3" width="11" bestFit="1" customWidth="1"/>
    <col min="4" max="4" width="15.125" bestFit="1" customWidth="1"/>
    <col min="5" max="5" width="17.25" bestFit="1" customWidth="1"/>
    <col min="6" max="6" width="15.125" bestFit="1" customWidth="1"/>
    <col min="7" max="7" width="9.375" bestFit="1" customWidth="1"/>
    <col min="8" max="8" width="40.125" bestFit="1" customWidth="1"/>
    <col min="9" max="9" width="10.5" bestFit="1" customWidth="1"/>
    <col min="10" max="10" width="21.375" bestFit="1" customWidth="1"/>
    <col min="11" max="12" width="11" bestFit="1" customWidth="1"/>
    <col min="13" max="13" width="13.625" bestFit="1" customWidth="1"/>
    <col min="14" max="15" width="11" bestFit="1" customWidth="1"/>
    <col min="16" max="16" width="15.125" bestFit="1" customWidth="1"/>
    <col min="17" max="17" width="16.125" bestFit="1" customWidth="1"/>
    <col min="19" max="19" width="12.625" bestFit="1" customWidth="1"/>
    <col min="20" max="20" width="16" bestFit="1" customWidth="1"/>
    <col min="21" max="21" width="15.125" bestFit="1" customWidth="1"/>
    <col min="23" max="23" width="17.25" bestFit="1" customWidth="1"/>
    <col min="24" max="24" width="7.125" bestFit="1" customWidth="1"/>
    <col min="25" max="25" width="17.25" bestFit="1" customWidth="1"/>
    <col min="26" max="28" width="13" bestFit="1" customWidth="1"/>
    <col min="29" max="29" width="21.375" bestFit="1" customWidth="1"/>
    <col min="30" max="30" width="25.5" bestFit="1" customWidth="1"/>
    <col min="31" max="31" width="13" bestFit="1" customWidth="1"/>
    <col min="32" max="32" width="9" bestFit="1" customWidth="1"/>
    <col min="33" max="33" width="19.25" bestFit="1" customWidth="1"/>
  </cols>
  <sheetData>
    <row r="1" spans="1:33">
      <c r="A1" s="4" t="s">
        <v>14</v>
      </c>
      <c r="B1" s="4" t="s">
        <v>176</v>
      </c>
      <c r="C1" s="4" t="s">
        <v>179</v>
      </c>
      <c r="D1" s="4" t="s">
        <v>203</v>
      </c>
      <c r="E1" s="4" t="s">
        <v>205</v>
      </c>
      <c r="F1" s="4" t="s">
        <v>206</v>
      </c>
      <c r="G1" s="4" t="s">
        <v>173</v>
      </c>
      <c r="H1" s="4" t="s">
        <v>20</v>
      </c>
      <c r="I1" s="4" t="s">
        <v>177</v>
      </c>
      <c r="J1" s="4" t="s">
        <v>7</v>
      </c>
      <c r="K1" s="4" t="s">
        <v>3</v>
      </c>
      <c r="L1" s="4" t="s">
        <v>4</v>
      </c>
      <c r="M1" s="4" t="s">
        <v>5</v>
      </c>
      <c r="N1" s="4" t="s">
        <v>21</v>
      </c>
      <c r="O1" s="4" t="s">
        <v>22</v>
      </c>
      <c r="P1" s="4" t="s">
        <v>23</v>
      </c>
      <c r="Q1" s="4" t="s">
        <v>24</v>
      </c>
      <c r="R1" s="4" t="s">
        <v>50</v>
      </c>
      <c r="S1" s="4" t="s">
        <v>53</v>
      </c>
      <c r="T1" s="4" t="s">
        <v>55</v>
      </c>
      <c r="U1" s="4" t="s">
        <v>12</v>
      </c>
      <c r="V1" s="4" t="s">
        <v>28</v>
      </c>
      <c r="W1" s="4" t="s">
        <v>30</v>
      </c>
      <c r="X1" s="4" t="s">
        <v>31</v>
      </c>
      <c r="Y1" s="4" t="s">
        <v>147</v>
      </c>
      <c r="Z1" s="109" t="s">
        <v>148</v>
      </c>
      <c r="AA1" s="110" t="s">
        <v>121</v>
      </c>
      <c r="AB1" s="110" t="s">
        <v>149</v>
      </c>
      <c r="AC1" s="110" t="s">
        <v>150</v>
      </c>
      <c r="AD1" s="110" t="s">
        <v>151</v>
      </c>
      <c r="AE1" s="110" t="s">
        <v>153</v>
      </c>
      <c r="AF1" s="110" t="s">
        <v>207</v>
      </c>
      <c r="AG1" s="4" t="s">
        <v>152</v>
      </c>
    </row>
    <row r="2" spans="1:33">
      <c r="A2" s="15" t="str">
        <f>事業年度</f>
        <v>令和４年度</v>
      </c>
      <c r="B2" s="15" t="str">
        <f>第■回</f>
        <v>第２回</v>
      </c>
      <c r="C2" s="15">
        <f>支援機関名</f>
        <v>0</v>
      </c>
      <c r="D2" s="15">
        <f>支援担当者氏名</f>
        <v>0</v>
      </c>
      <c r="E2" s="15">
        <f>支援機関電話番号</f>
        <v>0</v>
      </c>
      <c r="F2" s="15">
        <f>支援機関mail</f>
        <v>0</v>
      </c>
      <c r="G2" s="15">
        <f>郵便番号</f>
        <v>0</v>
      </c>
      <c r="H2" s="15">
        <f>住所</f>
        <v>0</v>
      </c>
      <c r="I2" s="15">
        <f>ﾌﾘｶﾞﾅ</f>
        <v>0</v>
      </c>
      <c r="J2" s="15">
        <f>名称</f>
        <v>0</v>
      </c>
      <c r="K2" s="15">
        <f>代表者役職</f>
        <v>0</v>
      </c>
      <c r="L2" s="15">
        <f>代表者氏名</f>
        <v>0</v>
      </c>
      <c r="M2" s="15">
        <f>会社電話番号</f>
        <v>0</v>
      </c>
      <c r="N2" s="15">
        <f>担当者役職</f>
        <v>0</v>
      </c>
      <c r="O2" s="15">
        <f>担当者氏名</f>
        <v>0</v>
      </c>
      <c r="P2" s="15">
        <f>担当者電話番号</f>
        <v>0</v>
      </c>
      <c r="Q2" s="15">
        <f>メールアドレス</f>
        <v>0</v>
      </c>
      <c r="R2" s="15">
        <f>主たる業種</f>
        <v>0</v>
      </c>
      <c r="S2" s="23">
        <f>従業員数</f>
        <v>0</v>
      </c>
      <c r="T2" s="23">
        <f>資本金等</f>
        <v>0</v>
      </c>
      <c r="U2" s="22">
        <f>承認申請日</f>
        <v>0</v>
      </c>
      <c r="V2" s="15">
        <f>事業概要</f>
        <v>0</v>
      </c>
      <c r="W2" s="15">
        <f>コロナ融資の利用</f>
        <v>0</v>
      </c>
      <c r="X2" s="24" t="str">
        <f>補助率</f>
        <v/>
      </c>
      <c r="Y2" s="23" t="str">
        <f>補助対象経費</f>
        <v/>
      </c>
      <c r="Z2" s="23" t="str">
        <f>補助金額</f>
        <v/>
      </c>
      <c r="AA2" s="23" t="str">
        <f>総コスト</f>
        <v/>
      </c>
      <c r="AB2" s="23" t="str">
        <f>エネコス</f>
        <v/>
      </c>
      <c r="AC2" s="78" t="str">
        <f>エネコス割合</f>
        <v/>
      </c>
      <c r="AD2" s="23" t="str">
        <f>設備のエネコス削減額</f>
        <v/>
      </c>
      <c r="AE2" s="79" t="str">
        <f>削減割合</f>
        <v/>
      </c>
      <c r="AF2" s="23" t="str">
        <f>IF(県内発注="県内",3,IF(COUNTIF('設備機器・年間削減額(入力・印刷)'!$H$4:$H$15,"島根県")&gt;=1,2,"理由確認"))</f>
        <v>理由確認</v>
      </c>
      <c r="AG2" s="23" t="str">
        <f>事業後エネコス</f>
        <v/>
      </c>
    </row>
  </sheetData>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AK41"/>
  <sheetViews>
    <sheetView showGridLines="0" workbookViewId="0"/>
  </sheetViews>
  <sheetFormatPr defaultColWidth="3.125" defaultRowHeight="18.75"/>
  <cols>
    <col min="1" max="1" width="3.125" customWidth="1"/>
    <col min="25" max="25" width="0.875" customWidth="1"/>
  </cols>
  <sheetData>
    <row r="1" spans="1:37" ht="9.9499999999999993" customHeight="1"/>
    <row r="2" spans="1:37" ht="9.9499999999999993" customHeight="1"/>
    <row r="3" spans="1:37">
      <c r="A3" s="9" t="s">
        <v>81</v>
      </c>
    </row>
    <row r="4" spans="1:37" ht="9.9499999999999993" customHeight="1"/>
    <row r="5" spans="1:37" ht="19.5">
      <c r="A5" s="128" t="str">
        <f>事業年度&amp;"　"&amp;第■回</f>
        <v>令和４年度　第２回</v>
      </c>
      <c r="B5" s="129"/>
      <c r="C5" s="129"/>
      <c r="D5" s="129"/>
      <c r="E5" s="129"/>
      <c r="F5" s="129"/>
      <c r="G5" s="129"/>
      <c r="H5" s="129"/>
      <c r="I5" s="129"/>
      <c r="J5" s="129"/>
      <c r="K5" s="129"/>
      <c r="L5" s="129"/>
      <c r="M5" s="129"/>
      <c r="N5" s="129"/>
      <c r="O5" s="129"/>
      <c r="P5" s="129"/>
      <c r="Q5" s="129"/>
      <c r="R5" s="129"/>
      <c r="S5" s="129"/>
      <c r="T5" s="129"/>
      <c r="U5" s="129"/>
      <c r="V5" s="129"/>
      <c r="W5" s="129"/>
      <c r="X5" s="130"/>
      <c r="Y5" s="12"/>
    </row>
    <row r="6" spans="1:37" ht="19.5">
      <c r="A6" s="131" t="str">
        <f>補助事業名</f>
        <v>飲食・商業・サービス業等エネルギーコスト削減対策緊急支援事業</v>
      </c>
      <c r="B6" s="132"/>
      <c r="C6" s="132"/>
      <c r="D6" s="132"/>
      <c r="E6" s="132"/>
      <c r="F6" s="132"/>
      <c r="G6" s="132"/>
      <c r="H6" s="132"/>
      <c r="I6" s="132"/>
      <c r="J6" s="132"/>
      <c r="K6" s="132"/>
      <c r="L6" s="132"/>
      <c r="M6" s="132"/>
      <c r="N6" s="132"/>
      <c r="O6" s="132"/>
      <c r="P6" s="132"/>
      <c r="Q6" s="132"/>
      <c r="R6" s="132"/>
      <c r="S6" s="132"/>
      <c r="T6" s="132"/>
      <c r="U6" s="132"/>
      <c r="V6" s="132"/>
      <c r="W6" s="132"/>
      <c r="X6" s="133"/>
      <c r="Y6" s="12"/>
    </row>
    <row r="7" spans="1:37" ht="19.5">
      <c r="A7" s="134" t="s">
        <v>60</v>
      </c>
      <c r="B7" s="135"/>
      <c r="C7" s="135"/>
      <c r="D7" s="135"/>
      <c r="E7" s="135"/>
      <c r="F7" s="135"/>
      <c r="G7" s="135"/>
      <c r="H7" s="135"/>
      <c r="I7" s="135"/>
      <c r="J7" s="135"/>
      <c r="K7" s="135"/>
      <c r="L7" s="135"/>
      <c r="M7" s="135"/>
      <c r="N7" s="135"/>
      <c r="O7" s="135"/>
      <c r="P7" s="135"/>
      <c r="Q7" s="135"/>
      <c r="R7" s="135"/>
      <c r="S7" s="135"/>
      <c r="T7" s="135"/>
      <c r="U7" s="135"/>
      <c r="V7" s="135"/>
      <c r="W7" s="135"/>
      <c r="X7" s="136"/>
      <c r="Y7" s="13"/>
    </row>
    <row r="9" spans="1:37" ht="19.5">
      <c r="R9" s="141" t="str">
        <f>IF(交付申請日="","",交付申請日)</f>
        <v/>
      </c>
      <c r="S9" s="141"/>
      <c r="T9" s="141"/>
      <c r="U9" s="141"/>
      <c r="V9" s="141"/>
      <c r="W9" s="141"/>
      <c r="X9" s="141"/>
      <c r="AK9" s="7"/>
    </row>
    <row r="10" spans="1:37" ht="9.9499999999999993" customHeight="1">
      <c r="E10" s="1"/>
    </row>
    <row r="11" spans="1:37" ht="19.5">
      <c r="A11" s="11" t="s">
        <v>11</v>
      </c>
    </row>
    <row r="13" spans="1:37" ht="21" customHeight="1">
      <c r="H13" s="142" t="s">
        <v>0</v>
      </c>
      <c r="I13" s="142"/>
      <c r="J13" s="142"/>
      <c r="K13" s="143" t="str">
        <f>IF(住所="","",住所)</f>
        <v/>
      </c>
      <c r="L13" s="143"/>
      <c r="M13" s="143"/>
      <c r="N13" s="143"/>
      <c r="O13" s="143"/>
      <c r="P13" s="143"/>
      <c r="Q13" s="143"/>
      <c r="R13" s="143"/>
      <c r="S13" s="143"/>
      <c r="T13" s="143"/>
      <c r="U13" s="143"/>
      <c r="V13" s="143"/>
      <c r="W13" s="143"/>
      <c r="X13" s="143"/>
    </row>
    <row r="14" spans="1:37" ht="21" customHeight="1">
      <c r="H14" s="142" t="s">
        <v>13</v>
      </c>
      <c r="I14" s="142"/>
      <c r="J14" s="142"/>
      <c r="K14" s="143" t="str">
        <f>IF(名称="","",名称)</f>
        <v/>
      </c>
      <c r="L14" s="143"/>
      <c r="M14" s="143"/>
      <c r="N14" s="143"/>
      <c r="O14" s="143"/>
      <c r="P14" s="143"/>
      <c r="Q14" s="143"/>
      <c r="R14" s="143"/>
      <c r="S14" s="143"/>
      <c r="T14" s="143"/>
      <c r="U14" s="143"/>
      <c r="V14" s="143"/>
      <c r="W14" s="143"/>
      <c r="X14" s="143"/>
    </row>
    <row r="15" spans="1:37" ht="21" customHeight="1">
      <c r="H15" s="142" t="s">
        <v>19</v>
      </c>
      <c r="I15" s="142"/>
      <c r="J15" s="142"/>
      <c r="K15" s="143" t="str">
        <f>IF(代表者氏名="","",代表者役職&amp;"　"&amp;代表者氏名&amp;"　㊞")</f>
        <v/>
      </c>
      <c r="L15" s="143"/>
      <c r="M15" s="143"/>
      <c r="N15" s="143"/>
      <c r="O15" s="143"/>
      <c r="P15" s="143"/>
      <c r="Q15" s="143"/>
      <c r="R15" s="143"/>
      <c r="S15" s="143"/>
      <c r="T15" s="143"/>
      <c r="U15" s="143"/>
      <c r="V15" s="143"/>
      <c r="W15" s="143"/>
      <c r="X15" s="143"/>
    </row>
    <row r="16" spans="1:37" ht="9.9499999999999993" customHeight="1"/>
    <row r="17" spans="1:25" ht="21" customHeight="1">
      <c r="I17" s="137" t="s">
        <v>6</v>
      </c>
      <c r="J17" s="138"/>
      <c r="K17" s="138"/>
      <c r="L17" s="144" t="str">
        <f>IF(担当者氏名="","",担当者役職&amp;"　"&amp;担当者氏名)</f>
        <v/>
      </c>
      <c r="M17" s="144"/>
      <c r="N17" s="144"/>
      <c r="O17" s="144"/>
      <c r="P17" s="144"/>
      <c r="Q17" s="144"/>
      <c r="R17" s="144"/>
      <c r="S17" s="144"/>
      <c r="T17" s="144"/>
      <c r="U17" s="144"/>
      <c r="V17" s="144"/>
      <c r="W17" s="144"/>
      <c r="X17" s="145"/>
    </row>
    <row r="18" spans="1:25" ht="21" customHeight="1">
      <c r="I18" s="139" t="s">
        <v>5</v>
      </c>
      <c r="J18" s="140"/>
      <c r="K18" s="140"/>
      <c r="L18" s="146" t="str">
        <f>IF(担当者電話番号="","",担当者電話番号)</f>
        <v/>
      </c>
      <c r="M18" s="146"/>
      <c r="N18" s="146"/>
      <c r="O18" s="146"/>
      <c r="P18" s="146"/>
      <c r="Q18" s="146"/>
      <c r="R18" s="146"/>
      <c r="S18" s="146"/>
      <c r="T18" s="146"/>
      <c r="U18" s="146"/>
      <c r="V18" s="146"/>
      <c r="W18" s="146"/>
      <c r="X18" s="147"/>
    </row>
    <row r="19" spans="1:25" ht="21" customHeight="1">
      <c r="I19" s="152" t="s">
        <v>10</v>
      </c>
      <c r="J19" s="153"/>
      <c r="K19" s="153"/>
      <c r="L19" s="148" t="str">
        <f>IF(ISBLANK(メールアドレス),"",メールアドレス)</f>
        <v/>
      </c>
      <c r="M19" s="148"/>
      <c r="N19" s="148"/>
      <c r="O19" s="148"/>
      <c r="P19" s="148"/>
      <c r="Q19" s="148"/>
      <c r="R19" s="148"/>
      <c r="S19" s="148"/>
      <c r="T19" s="148"/>
      <c r="U19" s="148"/>
      <c r="V19" s="148"/>
      <c r="W19" s="148"/>
      <c r="X19" s="149"/>
    </row>
    <row r="21" spans="1:25">
      <c r="A21" s="9" t="s">
        <v>78</v>
      </c>
    </row>
    <row r="23" spans="1:25">
      <c r="A23" s="151" t="s">
        <v>17</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10" t="s">
        <v>59</v>
      </c>
    </row>
    <row r="26" spans="1:25">
      <c r="B26" t="s">
        <v>154</v>
      </c>
    </row>
    <row r="27" spans="1:25">
      <c r="B27" t="s">
        <v>170</v>
      </c>
    </row>
    <row r="28" spans="1:25">
      <c r="A28" s="9"/>
      <c r="B28" t="s">
        <v>171</v>
      </c>
    </row>
    <row r="29" spans="1:25">
      <c r="B29" t="s">
        <v>155</v>
      </c>
    </row>
    <row r="33" spans="1:24">
      <c r="A33" s="9"/>
    </row>
    <row r="38" spans="1:24">
      <c r="B38" s="150"/>
      <c r="C38" s="150"/>
      <c r="D38" s="150"/>
      <c r="E38" s="150"/>
      <c r="F38" s="150"/>
      <c r="G38" s="150"/>
      <c r="H38" s="150"/>
      <c r="I38" s="150"/>
      <c r="J38" s="150"/>
      <c r="K38" s="150"/>
      <c r="L38" s="150"/>
      <c r="M38" s="150"/>
      <c r="N38" s="150"/>
      <c r="O38" s="150"/>
      <c r="P38" s="150"/>
      <c r="Q38" s="150"/>
      <c r="R38" s="150"/>
      <c r="S38" s="150"/>
      <c r="T38" s="150"/>
      <c r="U38" s="150"/>
      <c r="V38" s="150"/>
      <c r="W38" s="150"/>
      <c r="X38" s="150"/>
    </row>
    <row r="39" spans="1:24">
      <c r="B39" s="150"/>
      <c r="C39" s="150"/>
      <c r="D39" s="150"/>
      <c r="E39" s="150"/>
      <c r="F39" s="150"/>
      <c r="G39" s="150"/>
      <c r="H39" s="150"/>
      <c r="I39" s="150"/>
      <c r="J39" s="150"/>
      <c r="K39" s="150"/>
      <c r="L39" s="150"/>
      <c r="M39" s="150"/>
      <c r="N39" s="150"/>
      <c r="O39" s="150"/>
      <c r="P39" s="150"/>
      <c r="Q39" s="150"/>
      <c r="R39" s="150"/>
      <c r="S39" s="150"/>
      <c r="T39" s="150"/>
      <c r="U39" s="150"/>
      <c r="V39" s="150"/>
      <c r="W39" s="150"/>
      <c r="X39" s="150"/>
    </row>
    <row r="40" spans="1:24">
      <c r="B40" s="2"/>
      <c r="C40" s="2"/>
      <c r="D40" s="2"/>
      <c r="E40" s="2"/>
      <c r="F40" s="2"/>
      <c r="G40" s="2"/>
      <c r="H40" s="2"/>
      <c r="I40" s="2"/>
      <c r="J40" s="2"/>
      <c r="K40" s="2"/>
      <c r="L40" s="2"/>
      <c r="M40" s="2"/>
      <c r="N40" s="2"/>
      <c r="O40" s="2"/>
      <c r="P40" s="2"/>
      <c r="Q40" s="2"/>
      <c r="R40" s="2"/>
      <c r="S40" s="2"/>
      <c r="T40" s="2"/>
      <c r="U40" s="2"/>
      <c r="V40" s="2"/>
      <c r="W40" s="2"/>
      <c r="X40" s="2"/>
    </row>
    <row r="41" spans="1:24">
      <c r="A41" s="9"/>
    </row>
  </sheetData>
  <mergeCells count="18">
    <mergeCell ref="B38:X39"/>
    <mergeCell ref="H14:J14"/>
    <mergeCell ref="K14:X14"/>
    <mergeCell ref="H15:J15"/>
    <mergeCell ref="K15:X15"/>
    <mergeCell ref="I17:K17"/>
    <mergeCell ref="L17:X17"/>
    <mergeCell ref="I18:K18"/>
    <mergeCell ref="L18:X18"/>
    <mergeCell ref="I19:K19"/>
    <mergeCell ref="L19:X19"/>
    <mergeCell ref="A23:Y23"/>
    <mergeCell ref="A5:X5"/>
    <mergeCell ref="A6:X6"/>
    <mergeCell ref="A7:X7"/>
    <mergeCell ref="R9:X9"/>
    <mergeCell ref="H13:J13"/>
    <mergeCell ref="K13:X13"/>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AK41"/>
  <sheetViews>
    <sheetView showGridLines="0" workbookViewId="0"/>
  </sheetViews>
  <sheetFormatPr defaultColWidth="3.125" defaultRowHeight="18.75"/>
  <cols>
    <col min="1" max="1" width="3.125" customWidth="1"/>
    <col min="25" max="25" width="0.875" customWidth="1"/>
  </cols>
  <sheetData>
    <row r="1" spans="1:37" ht="9.9499999999999993" customHeight="1"/>
    <row r="2" spans="1:37" ht="9.9499999999999993" customHeight="1"/>
    <row r="3" spans="1:37">
      <c r="A3" s="9" t="s">
        <v>82</v>
      </c>
    </row>
    <row r="4" spans="1:37" ht="9.9499999999999993" customHeight="1"/>
    <row r="5" spans="1:37" ht="19.5">
      <c r="A5" s="128" t="str">
        <f>事業年度&amp;"　"&amp;第■回</f>
        <v>令和４年度　第２回</v>
      </c>
      <c r="B5" s="129"/>
      <c r="C5" s="129"/>
      <c r="D5" s="129"/>
      <c r="E5" s="129"/>
      <c r="F5" s="129"/>
      <c r="G5" s="129"/>
      <c r="H5" s="129"/>
      <c r="I5" s="129"/>
      <c r="J5" s="129"/>
      <c r="K5" s="129"/>
      <c r="L5" s="129"/>
      <c r="M5" s="129"/>
      <c r="N5" s="129"/>
      <c r="O5" s="129"/>
      <c r="P5" s="129"/>
      <c r="Q5" s="129"/>
      <c r="R5" s="129"/>
      <c r="S5" s="129"/>
      <c r="T5" s="129"/>
      <c r="U5" s="129"/>
      <c r="V5" s="129"/>
      <c r="W5" s="129"/>
      <c r="X5" s="130"/>
      <c r="Y5" s="12"/>
    </row>
    <row r="6" spans="1:37" ht="19.5">
      <c r="A6" s="131" t="str">
        <f>補助事業名</f>
        <v>飲食・商業・サービス業等エネルギーコスト削減対策緊急支援事業</v>
      </c>
      <c r="B6" s="132"/>
      <c r="C6" s="132"/>
      <c r="D6" s="132"/>
      <c r="E6" s="132"/>
      <c r="F6" s="132"/>
      <c r="G6" s="132"/>
      <c r="H6" s="132"/>
      <c r="I6" s="132"/>
      <c r="J6" s="132"/>
      <c r="K6" s="132"/>
      <c r="L6" s="132"/>
      <c r="M6" s="132"/>
      <c r="N6" s="132"/>
      <c r="O6" s="132"/>
      <c r="P6" s="132"/>
      <c r="Q6" s="132"/>
      <c r="R6" s="132"/>
      <c r="S6" s="132"/>
      <c r="T6" s="132"/>
      <c r="U6" s="132"/>
      <c r="V6" s="132"/>
      <c r="W6" s="132"/>
      <c r="X6" s="133"/>
      <c r="Y6" s="12"/>
    </row>
    <row r="7" spans="1:37" ht="19.5">
      <c r="A7" s="134" t="s">
        <v>61</v>
      </c>
      <c r="B7" s="135"/>
      <c r="C7" s="135"/>
      <c r="D7" s="135"/>
      <c r="E7" s="135"/>
      <c r="F7" s="135"/>
      <c r="G7" s="135"/>
      <c r="H7" s="135"/>
      <c r="I7" s="135"/>
      <c r="J7" s="135"/>
      <c r="K7" s="135"/>
      <c r="L7" s="135"/>
      <c r="M7" s="135"/>
      <c r="N7" s="135"/>
      <c r="O7" s="135"/>
      <c r="P7" s="135"/>
      <c r="Q7" s="135"/>
      <c r="R7" s="135"/>
      <c r="S7" s="135"/>
      <c r="T7" s="135"/>
      <c r="U7" s="135"/>
      <c r="V7" s="135"/>
      <c r="W7" s="135"/>
      <c r="X7" s="136"/>
      <c r="Y7" s="13"/>
    </row>
    <row r="9" spans="1:37" ht="19.5">
      <c r="R9" s="141" t="str">
        <f>IF(変更申請日="","",変更申請日)</f>
        <v/>
      </c>
      <c r="S9" s="141"/>
      <c r="T9" s="141"/>
      <c r="U9" s="141"/>
      <c r="V9" s="141"/>
      <c r="W9" s="141"/>
      <c r="X9" s="141"/>
      <c r="AK9" s="7"/>
    </row>
    <row r="10" spans="1:37" ht="9.9499999999999993" customHeight="1">
      <c r="E10" s="1"/>
    </row>
    <row r="11" spans="1:37" ht="19.5">
      <c r="A11" s="11" t="s">
        <v>11</v>
      </c>
    </row>
    <row r="13" spans="1:37" ht="21" customHeight="1">
      <c r="H13" s="142" t="s">
        <v>0</v>
      </c>
      <c r="I13" s="142"/>
      <c r="J13" s="142"/>
      <c r="K13" s="143" t="str">
        <f>IF(住所="","",住所)</f>
        <v/>
      </c>
      <c r="L13" s="143"/>
      <c r="M13" s="143"/>
      <c r="N13" s="143"/>
      <c r="O13" s="143"/>
      <c r="P13" s="143"/>
      <c r="Q13" s="143"/>
      <c r="R13" s="143"/>
      <c r="S13" s="143"/>
      <c r="T13" s="143"/>
      <c r="U13" s="143"/>
      <c r="V13" s="143"/>
      <c r="W13" s="143"/>
      <c r="X13" s="143"/>
    </row>
    <row r="14" spans="1:37" ht="21" customHeight="1">
      <c r="H14" s="142" t="s">
        <v>13</v>
      </c>
      <c r="I14" s="142"/>
      <c r="J14" s="142"/>
      <c r="K14" s="143" t="str">
        <f>IF(名称="","",名称)</f>
        <v/>
      </c>
      <c r="L14" s="143"/>
      <c r="M14" s="143"/>
      <c r="N14" s="143"/>
      <c r="O14" s="143"/>
      <c r="P14" s="143"/>
      <c r="Q14" s="143"/>
      <c r="R14" s="143"/>
      <c r="S14" s="143"/>
      <c r="T14" s="143"/>
      <c r="U14" s="143"/>
      <c r="V14" s="143"/>
      <c r="W14" s="143"/>
      <c r="X14" s="143"/>
    </row>
    <row r="15" spans="1:37" ht="21" customHeight="1">
      <c r="H15" s="142" t="s">
        <v>19</v>
      </c>
      <c r="I15" s="142"/>
      <c r="J15" s="142"/>
      <c r="K15" s="143" t="str">
        <f>IF(代表者氏名="","",代表者役職&amp;"　"&amp;代表者氏名&amp;"　㊞")</f>
        <v/>
      </c>
      <c r="L15" s="143"/>
      <c r="M15" s="143"/>
      <c r="N15" s="143"/>
      <c r="O15" s="143"/>
      <c r="P15" s="143"/>
      <c r="Q15" s="143"/>
      <c r="R15" s="143"/>
      <c r="S15" s="143"/>
      <c r="T15" s="143"/>
      <c r="U15" s="143"/>
      <c r="V15" s="143"/>
      <c r="W15" s="143"/>
      <c r="X15" s="143"/>
    </row>
    <row r="16" spans="1:37" ht="9.9499999999999993" customHeight="1"/>
    <row r="17" spans="1:25" ht="21" customHeight="1">
      <c r="I17" s="137" t="s">
        <v>6</v>
      </c>
      <c r="J17" s="138"/>
      <c r="K17" s="138"/>
      <c r="L17" s="144" t="str">
        <f>IF(担当者氏名="","",担当者役職&amp;"　"&amp;担当者氏名)</f>
        <v/>
      </c>
      <c r="M17" s="144"/>
      <c r="N17" s="144"/>
      <c r="O17" s="144"/>
      <c r="P17" s="144"/>
      <c r="Q17" s="144"/>
      <c r="R17" s="144"/>
      <c r="S17" s="144"/>
      <c r="T17" s="144"/>
      <c r="U17" s="144"/>
      <c r="V17" s="144"/>
      <c r="W17" s="144"/>
      <c r="X17" s="145"/>
    </row>
    <row r="18" spans="1:25" ht="21" customHeight="1">
      <c r="I18" s="139" t="s">
        <v>5</v>
      </c>
      <c r="J18" s="140"/>
      <c r="K18" s="140"/>
      <c r="L18" s="146" t="str">
        <f>IF(担当者電話番号="","",担当者電話番号)</f>
        <v/>
      </c>
      <c r="M18" s="146"/>
      <c r="N18" s="146"/>
      <c r="O18" s="146"/>
      <c r="P18" s="146"/>
      <c r="Q18" s="146"/>
      <c r="R18" s="146"/>
      <c r="S18" s="146"/>
      <c r="T18" s="146"/>
      <c r="U18" s="146"/>
      <c r="V18" s="146"/>
      <c r="W18" s="146"/>
      <c r="X18" s="147"/>
    </row>
    <row r="19" spans="1:25" ht="21" customHeight="1">
      <c r="I19" s="152" t="s">
        <v>10</v>
      </c>
      <c r="J19" s="153"/>
      <c r="K19" s="153"/>
      <c r="L19" s="148" t="str">
        <f>IF(ISBLANK(メールアドレス),"",メールアドレス)</f>
        <v/>
      </c>
      <c r="M19" s="148"/>
      <c r="N19" s="148"/>
      <c r="O19" s="148"/>
      <c r="P19" s="148"/>
      <c r="Q19" s="148"/>
      <c r="R19" s="148"/>
      <c r="S19" s="148"/>
      <c r="T19" s="148"/>
      <c r="U19" s="148"/>
      <c r="V19" s="148"/>
      <c r="W19" s="148"/>
      <c r="X19" s="149"/>
    </row>
    <row r="21" spans="1:25">
      <c r="A21" s="9" t="s">
        <v>78</v>
      </c>
    </row>
    <row r="23" spans="1:25">
      <c r="A23" s="151" t="s">
        <v>17</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10" t="s">
        <v>49</v>
      </c>
    </row>
    <row r="27" spans="1:25">
      <c r="B27" s="224" t="s">
        <v>246</v>
      </c>
      <c r="C27" s="224"/>
      <c r="D27" s="224"/>
      <c r="E27" s="224"/>
      <c r="F27" s="224"/>
      <c r="G27" s="224"/>
      <c r="H27" s="224"/>
      <c r="I27" s="224"/>
      <c r="J27" s="224"/>
      <c r="K27" s="224"/>
      <c r="L27" s="224"/>
      <c r="M27" s="224"/>
      <c r="N27" s="224"/>
      <c r="O27" s="224"/>
      <c r="P27" s="224"/>
      <c r="Q27" s="224"/>
      <c r="R27" s="224"/>
      <c r="S27" s="224"/>
      <c r="T27" s="224"/>
      <c r="U27" s="224"/>
      <c r="V27" s="224"/>
      <c r="W27" s="224"/>
      <c r="X27" s="224"/>
    </row>
    <row r="28" spans="1:25">
      <c r="A28" s="9"/>
      <c r="B28" s="224"/>
      <c r="C28" s="224"/>
      <c r="D28" s="224"/>
      <c r="E28" s="224"/>
      <c r="F28" s="224"/>
      <c r="G28" s="224"/>
      <c r="H28" s="224"/>
      <c r="I28" s="224"/>
      <c r="J28" s="224"/>
      <c r="K28" s="224"/>
      <c r="L28" s="224"/>
      <c r="M28" s="224"/>
      <c r="N28" s="224"/>
      <c r="O28" s="224"/>
      <c r="P28" s="224"/>
      <c r="Q28" s="224"/>
      <c r="R28" s="224"/>
      <c r="S28" s="224"/>
      <c r="T28" s="224"/>
      <c r="U28" s="224"/>
      <c r="V28" s="224"/>
      <c r="W28" s="224"/>
      <c r="X28" s="224"/>
    </row>
    <row r="29" spans="1:25">
      <c r="B29" s="224"/>
      <c r="C29" s="224"/>
      <c r="D29" s="224"/>
      <c r="E29" s="224"/>
      <c r="F29" s="224"/>
      <c r="G29" s="224"/>
      <c r="H29" s="224"/>
      <c r="I29" s="224"/>
      <c r="J29" s="224"/>
      <c r="K29" s="224"/>
      <c r="L29" s="224"/>
      <c r="M29" s="224"/>
      <c r="N29" s="224"/>
      <c r="O29" s="224"/>
      <c r="P29" s="224"/>
      <c r="Q29" s="224"/>
      <c r="R29" s="224"/>
      <c r="S29" s="224"/>
      <c r="T29" s="224"/>
      <c r="U29" s="224"/>
      <c r="V29" s="224"/>
      <c r="W29" s="224"/>
      <c r="X29" s="224"/>
    </row>
    <row r="30" spans="1:25">
      <c r="B30" s="224"/>
      <c r="C30" s="224"/>
      <c r="D30" s="224"/>
      <c r="E30" s="224"/>
      <c r="F30" s="224"/>
      <c r="G30" s="224"/>
      <c r="H30" s="224"/>
      <c r="I30" s="224"/>
      <c r="J30" s="224"/>
      <c r="K30" s="224"/>
      <c r="L30" s="224"/>
      <c r="M30" s="224"/>
      <c r="N30" s="224"/>
      <c r="O30" s="224"/>
      <c r="P30" s="224"/>
      <c r="Q30" s="224"/>
      <c r="R30" s="224"/>
      <c r="S30" s="224"/>
      <c r="T30" s="224"/>
      <c r="U30" s="224"/>
      <c r="V30" s="224"/>
      <c r="W30" s="224"/>
      <c r="X30" s="224"/>
    </row>
    <row r="31" spans="1:25">
      <c r="B31" s="224"/>
      <c r="C31" s="224"/>
      <c r="D31" s="224"/>
      <c r="E31" s="224"/>
      <c r="F31" s="224"/>
      <c r="G31" s="224"/>
      <c r="H31" s="224"/>
      <c r="I31" s="224"/>
      <c r="J31" s="224"/>
      <c r="K31" s="224"/>
      <c r="L31" s="224"/>
      <c r="M31" s="224"/>
      <c r="N31" s="224"/>
      <c r="O31" s="224"/>
      <c r="P31" s="224"/>
      <c r="Q31" s="224"/>
      <c r="R31" s="224"/>
      <c r="S31" s="224"/>
      <c r="T31" s="224"/>
      <c r="U31" s="224"/>
      <c r="V31" s="224"/>
      <c r="W31" s="224"/>
      <c r="X31" s="224"/>
    </row>
    <row r="32" spans="1:25">
      <c r="B32" s="224"/>
      <c r="C32" s="224"/>
      <c r="D32" s="224"/>
      <c r="E32" s="224"/>
      <c r="F32" s="224"/>
      <c r="G32" s="224"/>
      <c r="H32" s="224"/>
      <c r="I32" s="224"/>
      <c r="J32" s="224"/>
      <c r="K32" s="224"/>
      <c r="L32" s="224"/>
      <c r="M32" s="224"/>
      <c r="N32" s="224"/>
      <c r="O32" s="224"/>
      <c r="P32" s="224"/>
      <c r="Q32" s="224"/>
      <c r="R32" s="224"/>
      <c r="S32" s="224"/>
      <c r="T32" s="224"/>
      <c r="U32" s="224"/>
      <c r="V32" s="224"/>
      <c r="W32" s="224"/>
      <c r="X32" s="224"/>
    </row>
    <row r="33" spans="1:24">
      <c r="A33" s="9"/>
      <c r="B33" s="224"/>
      <c r="C33" s="224"/>
      <c r="D33" s="224"/>
      <c r="E33" s="224"/>
      <c r="F33" s="224"/>
      <c r="G33" s="224"/>
      <c r="H33" s="224"/>
      <c r="I33" s="224"/>
      <c r="J33" s="224"/>
      <c r="K33" s="224"/>
      <c r="L33" s="224"/>
      <c r="M33" s="224"/>
      <c r="N33" s="224"/>
      <c r="O33" s="224"/>
      <c r="P33" s="224"/>
      <c r="Q33" s="224"/>
      <c r="R33" s="224"/>
      <c r="S33" s="224"/>
      <c r="T33" s="224"/>
      <c r="U33" s="224"/>
      <c r="V33" s="224"/>
      <c r="W33" s="224"/>
      <c r="X33" s="224"/>
    </row>
    <row r="34" spans="1:24">
      <c r="B34" s="224"/>
      <c r="C34" s="224"/>
      <c r="D34" s="224"/>
      <c r="E34" s="224"/>
      <c r="F34" s="224"/>
      <c r="G34" s="224"/>
      <c r="H34" s="224"/>
      <c r="I34" s="224"/>
      <c r="J34" s="224"/>
      <c r="K34" s="224"/>
      <c r="L34" s="224"/>
      <c r="M34" s="224"/>
      <c r="N34" s="224"/>
      <c r="O34" s="224"/>
      <c r="P34" s="224"/>
      <c r="Q34" s="224"/>
      <c r="R34" s="224"/>
      <c r="S34" s="224"/>
      <c r="T34" s="224"/>
      <c r="U34" s="224"/>
      <c r="V34" s="224"/>
      <c r="W34" s="224"/>
      <c r="X34" s="224"/>
    </row>
    <row r="35" spans="1:24">
      <c r="B35" s="224"/>
      <c r="C35" s="224"/>
      <c r="D35" s="224"/>
      <c r="E35" s="224"/>
      <c r="F35" s="224"/>
      <c r="G35" s="224"/>
      <c r="H35" s="224"/>
      <c r="I35" s="224"/>
      <c r="J35" s="224"/>
      <c r="K35" s="224"/>
      <c r="L35" s="224"/>
      <c r="M35" s="224"/>
      <c r="N35" s="224"/>
      <c r="O35" s="224"/>
      <c r="P35" s="224"/>
      <c r="Q35" s="224"/>
      <c r="R35" s="224"/>
      <c r="S35" s="224"/>
      <c r="T35" s="224"/>
      <c r="U35" s="224"/>
      <c r="V35" s="224"/>
      <c r="W35" s="224"/>
      <c r="X35" s="224"/>
    </row>
    <row r="36" spans="1:24">
      <c r="B36" s="224"/>
      <c r="C36" s="224"/>
      <c r="D36" s="224"/>
      <c r="E36" s="224"/>
      <c r="F36" s="224"/>
      <c r="G36" s="224"/>
      <c r="H36" s="224"/>
      <c r="I36" s="224"/>
      <c r="J36" s="224"/>
      <c r="K36" s="224"/>
      <c r="L36" s="224"/>
      <c r="M36" s="224"/>
      <c r="N36" s="224"/>
      <c r="O36" s="224"/>
      <c r="P36" s="224"/>
      <c r="Q36" s="224"/>
      <c r="R36" s="224"/>
      <c r="S36" s="224"/>
      <c r="T36" s="224"/>
      <c r="U36" s="224"/>
      <c r="V36" s="224"/>
      <c r="W36" s="224"/>
      <c r="X36" s="224"/>
    </row>
    <row r="37" spans="1:24">
      <c r="B37" s="224"/>
      <c r="C37" s="224"/>
      <c r="D37" s="224"/>
      <c r="E37" s="224"/>
      <c r="F37" s="224"/>
      <c r="G37" s="224"/>
      <c r="H37" s="224"/>
      <c r="I37" s="224"/>
      <c r="J37" s="224"/>
      <c r="K37" s="224"/>
      <c r="L37" s="224"/>
      <c r="M37" s="224"/>
      <c r="N37" s="224"/>
      <c r="O37" s="224"/>
      <c r="P37" s="224"/>
      <c r="Q37" s="224"/>
      <c r="R37" s="224"/>
      <c r="S37" s="224"/>
      <c r="T37" s="224"/>
      <c r="U37" s="224"/>
      <c r="V37" s="224"/>
      <c r="W37" s="224"/>
      <c r="X37" s="224"/>
    </row>
    <row r="38" spans="1:24">
      <c r="B38" s="224"/>
      <c r="C38" s="224"/>
      <c r="D38" s="224"/>
      <c r="E38" s="224"/>
      <c r="F38" s="224"/>
      <c r="G38" s="224"/>
      <c r="H38" s="224"/>
      <c r="I38" s="224"/>
      <c r="J38" s="224"/>
      <c r="K38" s="224"/>
      <c r="L38" s="224"/>
      <c r="M38" s="224"/>
      <c r="N38" s="224"/>
      <c r="O38" s="224"/>
      <c r="P38" s="224"/>
      <c r="Q38" s="224"/>
      <c r="R38" s="224"/>
      <c r="S38" s="224"/>
      <c r="T38" s="224"/>
      <c r="U38" s="224"/>
      <c r="V38" s="224"/>
      <c r="W38" s="224"/>
      <c r="X38" s="224"/>
    </row>
    <row r="39" spans="1:24">
      <c r="B39" s="224"/>
      <c r="C39" s="224"/>
      <c r="D39" s="224"/>
      <c r="E39" s="224"/>
      <c r="F39" s="224"/>
      <c r="G39" s="224"/>
      <c r="H39" s="224"/>
      <c r="I39" s="224"/>
      <c r="J39" s="224"/>
      <c r="K39" s="224"/>
      <c r="L39" s="224"/>
      <c r="M39" s="224"/>
      <c r="N39" s="224"/>
      <c r="O39" s="224"/>
      <c r="P39" s="224"/>
      <c r="Q39" s="224"/>
      <c r="R39" s="224"/>
      <c r="S39" s="224"/>
      <c r="T39" s="224"/>
      <c r="U39" s="224"/>
      <c r="V39" s="224"/>
      <c r="W39" s="224"/>
      <c r="X39" s="224"/>
    </row>
    <row r="40" spans="1:24">
      <c r="B40" s="224"/>
      <c r="C40" s="224"/>
      <c r="D40" s="224"/>
      <c r="E40" s="224"/>
      <c r="F40" s="224"/>
      <c r="G40" s="224"/>
      <c r="H40" s="224"/>
      <c r="I40" s="224"/>
      <c r="J40" s="224"/>
      <c r="K40" s="224"/>
      <c r="L40" s="224"/>
      <c r="M40" s="224"/>
      <c r="N40" s="224"/>
      <c r="O40" s="224"/>
      <c r="P40" s="224"/>
      <c r="Q40" s="224"/>
      <c r="R40" s="224"/>
      <c r="S40" s="224"/>
      <c r="T40" s="224"/>
      <c r="U40" s="224"/>
      <c r="V40" s="224"/>
      <c r="W40" s="224"/>
      <c r="X40" s="224"/>
    </row>
    <row r="41" spans="1:24">
      <c r="A41" s="9"/>
    </row>
  </sheetData>
  <mergeCells count="18">
    <mergeCell ref="B27:X40"/>
    <mergeCell ref="I18:K18"/>
    <mergeCell ref="L18:X18"/>
    <mergeCell ref="I19:K19"/>
    <mergeCell ref="L19:X19"/>
    <mergeCell ref="A23:Y23"/>
    <mergeCell ref="H14:J14"/>
    <mergeCell ref="K14:X14"/>
    <mergeCell ref="H15:J15"/>
    <mergeCell ref="K15:X15"/>
    <mergeCell ref="I17:K17"/>
    <mergeCell ref="L17:X17"/>
    <mergeCell ref="A5:X5"/>
    <mergeCell ref="A6:X6"/>
    <mergeCell ref="A7:X7"/>
    <mergeCell ref="R9:X9"/>
    <mergeCell ref="H13:J13"/>
    <mergeCell ref="K13:X13"/>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B20D-D81B-4C12-B7E4-E67842435DB9}">
  <sheetPr>
    <tabColor theme="1"/>
  </sheetPr>
  <dimension ref="A1:AK41"/>
  <sheetViews>
    <sheetView showGridLines="0" workbookViewId="0"/>
  </sheetViews>
  <sheetFormatPr defaultColWidth="3.125" defaultRowHeight="18.75"/>
  <cols>
    <col min="1" max="1" width="3.125" customWidth="1"/>
    <col min="25" max="25" width="0.875" customWidth="1"/>
  </cols>
  <sheetData>
    <row r="1" spans="1:37" ht="9.9499999999999993" customHeight="1"/>
    <row r="2" spans="1:37" ht="9.9499999999999993" customHeight="1"/>
    <row r="3" spans="1:37">
      <c r="A3" s="9" t="s">
        <v>83</v>
      </c>
    </row>
    <row r="4" spans="1:37" ht="9.9499999999999993" customHeight="1"/>
    <row r="5" spans="1:37" ht="19.5">
      <c r="A5" s="128" t="str">
        <f>事業年度&amp;"　"&amp;第■回</f>
        <v>令和４年度　第２回</v>
      </c>
      <c r="B5" s="129"/>
      <c r="C5" s="129"/>
      <c r="D5" s="129"/>
      <c r="E5" s="129"/>
      <c r="F5" s="129"/>
      <c r="G5" s="129"/>
      <c r="H5" s="129"/>
      <c r="I5" s="129"/>
      <c r="J5" s="129"/>
      <c r="K5" s="129"/>
      <c r="L5" s="129"/>
      <c r="M5" s="129"/>
      <c r="N5" s="129"/>
      <c r="O5" s="129"/>
      <c r="P5" s="129"/>
      <c r="Q5" s="129"/>
      <c r="R5" s="129"/>
      <c r="S5" s="129"/>
      <c r="T5" s="129"/>
      <c r="U5" s="129"/>
      <c r="V5" s="129"/>
      <c r="W5" s="129"/>
      <c r="X5" s="130"/>
      <c r="Y5" s="12"/>
    </row>
    <row r="6" spans="1:37" ht="19.5">
      <c r="A6" s="131" t="str">
        <f>補助事業名</f>
        <v>飲食・商業・サービス業等エネルギーコスト削減対策緊急支援事業</v>
      </c>
      <c r="B6" s="132"/>
      <c r="C6" s="132"/>
      <c r="D6" s="132"/>
      <c r="E6" s="132"/>
      <c r="F6" s="132"/>
      <c r="G6" s="132"/>
      <c r="H6" s="132"/>
      <c r="I6" s="132"/>
      <c r="J6" s="132"/>
      <c r="K6" s="132"/>
      <c r="L6" s="132"/>
      <c r="M6" s="132"/>
      <c r="N6" s="132"/>
      <c r="O6" s="132"/>
      <c r="P6" s="132"/>
      <c r="Q6" s="132"/>
      <c r="R6" s="132"/>
      <c r="S6" s="132"/>
      <c r="T6" s="132"/>
      <c r="U6" s="132"/>
      <c r="V6" s="132"/>
      <c r="W6" s="132"/>
      <c r="X6" s="133"/>
      <c r="Y6" s="12"/>
    </row>
    <row r="7" spans="1:37" ht="19.5">
      <c r="A7" s="134" t="s">
        <v>65</v>
      </c>
      <c r="B7" s="135"/>
      <c r="C7" s="135"/>
      <c r="D7" s="135"/>
      <c r="E7" s="135"/>
      <c r="F7" s="135"/>
      <c r="G7" s="135"/>
      <c r="H7" s="135"/>
      <c r="I7" s="135"/>
      <c r="J7" s="135"/>
      <c r="K7" s="135"/>
      <c r="L7" s="135"/>
      <c r="M7" s="135"/>
      <c r="N7" s="135"/>
      <c r="O7" s="135"/>
      <c r="P7" s="135"/>
      <c r="Q7" s="135"/>
      <c r="R7" s="135"/>
      <c r="S7" s="135"/>
      <c r="T7" s="135"/>
      <c r="U7" s="135"/>
      <c r="V7" s="135"/>
      <c r="W7" s="135"/>
      <c r="X7" s="136"/>
      <c r="Y7" s="13"/>
    </row>
    <row r="9" spans="1:37" ht="19.5">
      <c r="R9" s="141" t="str">
        <f>IF(申請取下日="","",申請取下日)</f>
        <v/>
      </c>
      <c r="S9" s="141"/>
      <c r="T9" s="141"/>
      <c r="U9" s="141"/>
      <c r="V9" s="141"/>
      <c r="W9" s="141"/>
      <c r="X9" s="141"/>
      <c r="AK9" s="7"/>
    </row>
    <row r="10" spans="1:37" ht="9.9499999999999993" customHeight="1">
      <c r="E10" s="1"/>
    </row>
    <row r="11" spans="1:37" ht="19.5">
      <c r="A11" s="11" t="s">
        <v>11</v>
      </c>
    </row>
    <row r="13" spans="1:37" ht="21" customHeight="1">
      <c r="H13" s="142" t="s">
        <v>0</v>
      </c>
      <c r="I13" s="142"/>
      <c r="J13" s="142"/>
      <c r="K13" s="143" t="str">
        <f>IF(住所="","",住所)</f>
        <v/>
      </c>
      <c r="L13" s="143"/>
      <c r="M13" s="143"/>
      <c r="N13" s="143"/>
      <c r="O13" s="143"/>
      <c r="P13" s="143"/>
      <c r="Q13" s="143"/>
      <c r="R13" s="143"/>
      <c r="S13" s="143"/>
      <c r="T13" s="143"/>
      <c r="U13" s="143"/>
      <c r="V13" s="143"/>
      <c r="W13" s="143"/>
      <c r="X13" s="143"/>
    </row>
    <row r="14" spans="1:37" ht="21" customHeight="1">
      <c r="H14" s="142" t="s">
        <v>13</v>
      </c>
      <c r="I14" s="142"/>
      <c r="J14" s="142"/>
      <c r="K14" s="143" t="str">
        <f>IF(名称="","",名称)</f>
        <v/>
      </c>
      <c r="L14" s="143"/>
      <c r="M14" s="143"/>
      <c r="N14" s="143"/>
      <c r="O14" s="143"/>
      <c r="P14" s="143"/>
      <c r="Q14" s="143"/>
      <c r="R14" s="143"/>
      <c r="S14" s="143"/>
      <c r="T14" s="143"/>
      <c r="U14" s="143"/>
      <c r="V14" s="143"/>
      <c r="W14" s="143"/>
      <c r="X14" s="143"/>
    </row>
    <row r="15" spans="1:37" ht="21" customHeight="1">
      <c r="H15" s="142" t="s">
        <v>19</v>
      </c>
      <c r="I15" s="142"/>
      <c r="J15" s="142"/>
      <c r="K15" s="143" t="str">
        <f>IF(代表者氏名="","",代表者役職&amp;"　"&amp;代表者氏名&amp;"　㊞")</f>
        <v/>
      </c>
      <c r="L15" s="143"/>
      <c r="M15" s="143"/>
      <c r="N15" s="143"/>
      <c r="O15" s="143"/>
      <c r="P15" s="143"/>
      <c r="Q15" s="143"/>
      <c r="R15" s="143"/>
      <c r="S15" s="143"/>
      <c r="T15" s="143"/>
      <c r="U15" s="143"/>
      <c r="V15" s="143"/>
      <c r="W15" s="143"/>
      <c r="X15" s="143"/>
    </row>
    <row r="16" spans="1:37" ht="9.9499999999999993" customHeight="1"/>
    <row r="17" spans="1:25" ht="21" customHeight="1">
      <c r="I17" s="137" t="s">
        <v>6</v>
      </c>
      <c r="J17" s="138"/>
      <c r="K17" s="138"/>
      <c r="L17" s="144" t="str">
        <f>IF(担当者氏名="","",担当者役職&amp;"　"&amp;担当者氏名)</f>
        <v/>
      </c>
      <c r="M17" s="144"/>
      <c r="N17" s="144"/>
      <c r="O17" s="144"/>
      <c r="P17" s="144"/>
      <c r="Q17" s="144"/>
      <c r="R17" s="144"/>
      <c r="S17" s="144"/>
      <c r="T17" s="144"/>
      <c r="U17" s="144"/>
      <c r="V17" s="144"/>
      <c r="W17" s="144"/>
      <c r="X17" s="145"/>
    </row>
    <row r="18" spans="1:25" ht="21" customHeight="1">
      <c r="I18" s="139" t="s">
        <v>5</v>
      </c>
      <c r="J18" s="140"/>
      <c r="K18" s="140"/>
      <c r="L18" s="146" t="str">
        <f>IF(担当者電話番号="","",担当者電話番号)</f>
        <v/>
      </c>
      <c r="M18" s="146"/>
      <c r="N18" s="146"/>
      <c r="O18" s="146"/>
      <c r="P18" s="146"/>
      <c r="Q18" s="146"/>
      <c r="R18" s="146"/>
      <c r="S18" s="146"/>
      <c r="T18" s="146"/>
      <c r="U18" s="146"/>
      <c r="V18" s="146"/>
      <c r="W18" s="146"/>
      <c r="X18" s="147"/>
    </row>
    <row r="19" spans="1:25" ht="21" customHeight="1">
      <c r="I19" s="152" t="s">
        <v>10</v>
      </c>
      <c r="J19" s="153"/>
      <c r="K19" s="153"/>
      <c r="L19" s="148" t="str">
        <f>IF(ISBLANK(メールアドレス),"",メールアドレス)</f>
        <v/>
      </c>
      <c r="M19" s="148"/>
      <c r="N19" s="148"/>
      <c r="O19" s="148"/>
      <c r="P19" s="148"/>
      <c r="Q19" s="148"/>
      <c r="R19" s="148"/>
      <c r="S19" s="148"/>
      <c r="T19" s="148"/>
      <c r="U19" s="148"/>
      <c r="V19" s="148"/>
      <c r="W19" s="148"/>
      <c r="X19" s="149"/>
    </row>
    <row r="21" spans="1:25">
      <c r="A21" s="9" t="s">
        <v>84</v>
      </c>
    </row>
    <row r="23" spans="1:25">
      <c r="A23" s="151" t="s">
        <v>17</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10" t="s">
        <v>85</v>
      </c>
    </row>
    <row r="27" spans="1:25">
      <c r="B27" s="224" t="s">
        <v>246</v>
      </c>
      <c r="C27" s="224"/>
      <c r="D27" s="224"/>
      <c r="E27" s="224"/>
      <c r="F27" s="224"/>
      <c r="G27" s="224"/>
      <c r="H27" s="224"/>
      <c r="I27" s="224"/>
      <c r="J27" s="224"/>
      <c r="K27" s="224"/>
      <c r="L27" s="224"/>
      <c r="M27" s="224"/>
      <c r="N27" s="224"/>
      <c r="O27" s="224"/>
      <c r="P27" s="224"/>
      <c r="Q27" s="224"/>
      <c r="R27" s="224"/>
      <c r="S27" s="224"/>
      <c r="T27" s="224"/>
      <c r="U27" s="224"/>
      <c r="V27" s="224"/>
      <c r="W27" s="224"/>
      <c r="X27" s="224"/>
    </row>
    <row r="28" spans="1:25">
      <c r="A28" s="9"/>
      <c r="B28" s="224"/>
      <c r="C28" s="224"/>
      <c r="D28" s="224"/>
      <c r="E28" s="224"/>
      <c r="F28" s="224"/>
      <c r="G28" s="224"/>
      <c r="H28" s="224"/>
      <c r="I28" s="224"/>
      <c r="J28" s="224"/>
      <c r="K28" s="224"/>
      <c r="L28" s="224"/>
      <c r="M28" s="224"/>
      <c r="N28" s="224"/>
      <c r="O28" s="224"/>
      <c r="P28" s="224"/>
      <c r="Q28" s="224"/>
      <c r="R28" s="224"/>
      <c r="S28" s="224"/>
      <c r="T28" s="224"/>
      <c r="U28" s="224"/>
      <c r="V28" s="224"/>
      <c r="W28" s="224"/>
      <c r="X28" s="224"/>
    </row>
    <row r="29" spans="1:25">
      <c r="B29" s="224"/>
      <c r="C29" s="224"/>
      <c r="D29" s="224"/>
      <c r="E29" s="224"/>
      <c r="F29" s="224"/>
      <c r="G29" s="224"/>
      <c r="H29" s="224"/>
      <c r="I29" s="224"/>
      <c r="J29" s="224"/>
      <c r="K29" s="224"/>
      <c r="L29" s="224"/>
      <c r="M29" s="224"/>
      <c r="N29" s="224"/>
      <c r="O29" s="224"/>
      <c r="P29" s="224"/>
      <c r="Q29" s="224"/>
      <c r="R29" s="224"/>
      <c r="S29" s="224"/>
      <c r="T29" s="224"/>
      <c r="U29" s="224"/>
      <c r="V29" s="224"/>
      <c r="W29" s="224"/>
      <c r="X29" s="224"/>
    </row>
    <row r="30" spans="1:25">
      <c r="B30" s="224"/>
      <c r="C30" s="224"/>
      <c r="D30" s="224"/>
      <c r="E30" s="224"/>
      <c r="F30" s="224"/>
      <c r="G30" s="224"/>
      <c r="H30" s="224"/>
      <c r="I30" s="224"/>
      <c r="J30" s="224"/>
      <c r="K30" s="224"/>
      <c r="L30" s="224"/>
      <c r="M30" s="224"/>
      <c r="N30" s="224"/>
      <c r="O30" s="224"/>
      <c r="P30" s="224"/>
      <c r="Q30" s="224"/>
      <c r="R30" s="224"/>
      <c r="S30" s="224"/>
      <c r="T30" s="224"/>
      <c r="U30" s="224"/>
      <c r="V30" s="224"/>
      <c r="W30" s="224"/>
      <c r="X30" s="224"/>
    </row>
    <row r="31" spans="1:25">
      <c r="B31" s="224"/>
      <c r="C31" s="224"/>
      <c r="D31" s="224"/>
      <c r="E31" s="224"/>
      <c r="F31" s="224"/>
      <c r="G31" s="224"/>
      <c r="H31" s="224"/>
      <c r="I31" s="224"/>
      <c r="J31" s="224"/>
      <c r="K31" s="224"/>
      <c r="L31" s="224"/>
      <c r="M31" s="224"/>
      <c r="N31" s="224"/>
      <c r="O31" s="224"/>
      <c r="P31" s="224"/>
      <c r="Q31" s="224"/>
      <c r="R31" s="224"/>
      <c r="S31" s="224"/>
      <c r="T31" s="224"/>
      <c r="U31" s="224"/>
      <c r="V31" s="224"/>
      <c r="W31" s="224"/>
      <c r="X31" s="224"/>
    </row>
    <row r="32" spans="1:25">
      <c r="B32" s="224"/>
      <c r="C32" s="224"/>
      <c r="D32" s="224"/>
      <c r="E32" s="224"/>
      <c r="F32" s="224"/>
      <c r="G32" s="224"/>
      <c r="H32" s="224"/>
      <c r="I32" s="224"/>
      <c r="J32" s="224"/>
      <c r="K32" s="224"/>
      <c r="L32" s="224"/>
      <c r="M32" s="224"/>
      <c r="N32" s="224"/>
      <c r="O32" s="224"/>
      <c r="P32" s="224"/>
      <c r="Q32" s="224"/>
      <c r="R32" s="224"/>
      <c r="S32" s="224"/>
      <c r="T32" s="224"/>
      <c r="U32" s="224"/>
      <c r="V32" s="224"/>
      <c r="W32" s="224"/>
      <c r="X32" s="224"/>
    </row>
    <row r="33" spans="1:24">
      <c r="A33" s="9"/>
      <c r="B33" s="224"/>
      <c r="C33" s="224"/>
      <c r="D33" s="224"/>
      <c r="E33" s="224"/>
      <c r="F33" s="224"/>
      <c r="G33" s="224"/>
      <c r="H33" s="224"/>
      <c r="I33" s="224"/>
      <c r="J33" s="224"/>
      <c r="K33" s="224"/>
      <c r="L33" s="224"/>
      <c r="M33" s="224"/>
      <c r="N33" s="224"/>
      <c r="O33" s="224"/>
      <c r="P33" s="224"/>
      <c r="Q33" s="224"/>
      <c r="R33" s="224"/>
      <c r="S33" s="224"/>
      <c r="T33" s="224"/>
      <c r="U33" s="224"/>
      <c r="V33" s="224"/>
      <c r="W33" s="224"/>
      <c r="X33" s="224"/>
    </row>
    <row r="34" spans="1:24">
      <c r="B34" s="224"/>
      <c r="C34" s="224"/>
      <c r="D34" s="224"/>
      <c r="E34" s="224"/>
      <c r="F34" s="224"/>
      <c r="G34" s="224"/>
      <c r="H34" s="224"/>
      <c r="I34" s="224"/>
      <c r="J34" s="224"/>
      <c r="K34" s="224"/>
      <c r="L34" s="224"/>
      <c r="M34" s="224"/>
      <c r="N34" s="224"/>
      <c r="O34" s="224"/>
      <c r="P34" s="224"/>
      <c r="Q34" s="224"/>
      <c r="R34" s="224"/>
      <c r="S34" s="224"/>
      <c r="T34" s="224"/>
      <c r="U34" s="224"/>
      <c r="V34" s="224"/>
      <c r="W34" s="224"/>
      <c r="X34" s="224"/>
    </row>
    <row r="35" spans="1:24">
      <c r="B35" s="224"/>
      <c r="C35" s="224"/>
      <c r="D35" s="224"/>
      <c r="E35" s="224"/>
      <c r="F35" s="224"/>
      <c r="G35" s="224"/>
      <c r="H35" s="224"/>
      <c r="I35" s="224"/>
      <c r="J35" s="224"/>
      <c r="K35" s="224"/>
      <c r="L35" s="224"/>
      <c r="M35" s="224"/>
      <c r="N35" s="224"/>
      <c r="O35" s="224"/>
      <c r="P35" s="224"/>
      <c r="Q35" s="224"/>
      <c r="R35" s="224"/>
      <c r="S35" s="224"/>
      <c r="T35" s="224"/>
      <c r="U35" s="224"/>
      <c r="V35" s="224"/>
      <c r="W35" s="224"/>
      <c r="X35" s="224"/>
    </row>
    <row r="36" spans="1:24">
      <c r="B36" s="224"/>
      <c r="C36" s="224"/>
      <c r="D36" s="224"/>
      <c r="E36" s="224"/>
      <c r="F36" s="224"/>
      <c r="G36" s="224"/>
      <c r="H36" s="224"/>
      <c r="I36" s="224"/>
      <c r="J36" s="224"/>
      <c r="K36" s="224"/>
      <c r="L36" s="224"/>
      <c r="M36" s="224"/>
      <c r="N36" s="224"/>
      <c r="O36" s="224"/>
      <c r="P36" s="224"/>
      <c r="Q36" s="224"/>
      <c r="R36" s="224"/>
      <c r="S36" s="224"/>
      <c r="T36" s="224"/>
      <c r="U36" s="224"/>
      <c r="V36" s="224"/>
      <c r="W36" s="224"/>
      <c r="X36" s="224"/>
    </row>
    <row r="37" spans="1:24">
      <c r="B37" s="224"/>
      <c r="C37" s="224"/>
      <c r="D37" s="224"/>
      <c r="E37" s="224"/>
      <c r="F37" s="224"/>
      <c r="G37" s="224"/>
      <c r="H37" s="224"/>
      <c r="I37" s="224"/>
      <c r="J37" s="224"/>
      <c r="K37" s="224"/>
      <c r="L37" s="224"/>
      <c r="M37" s="224"/>
      <c r="N37" s="224"/>
      <c r="O37" s="224"/>
      <c r="P37" s="224"/>
      <c r="Q37" s="224"/>
      <c r="R37" s="224"/>
      <c r="S37" s="224"/>
      <c r="T37" s="224"/>
      <c r="U37" s="224"/>
      <c r="V37" s="224"/>
      <c r="W37" s="224"/>
      <c r="X37" s="224"/>
    </row>
    <row r="38" spans="1:24">
      <c r="B38" s="224"/>
      <c r="C38" s="224"/>
      <c r="D38" s="224"/>
      <c r="E38" s="224"/>
      <c r="F38" s="224"/>
      <c r="G38" s="224"/>
      <c r="H38" s="224"/>
      <c r="I38" s="224"/>
      <c r="J38" s="224"/>
      <c r="K38" s="224"/>
      <c r="L38" s="224"/>
      <c r="M38" s="224"/>
      <c r="N38" s="224"/>
      <c r="O38" s="224"/>
      <c r="P38" s="224"/>
      <c r="Q38" s="224"/>
      <c r="R38" s="224"/>
      <c r="S38" s="224"/>
      <c r="T38" s="224"/>
      <c r="U38" s="224"/>
      <c r="V38" s="224"/>
      <c r="W38" s="224"/>
      <c r="X38" s="224"/>
    </row>
    <row r="39" spans="1:24">
      <c r="B39" s="224"/>
      <c r="C39" s="224"/>
      <c r="D39" s="224"/>
      <c r="E39" s="224"/>
      <c r="F39" s="224"/>
      <c r="G39" s="224"/>
      <c r="H39" s="224"/>
      <c r="I39" s="224"/>
      <c r="J39" s="224"/>
      <c r="K39" s="224"/>
      <c r="L39" s="224"/>
      <c r="M39" s="224"/>
      <c r="N39" s="224"/>
      <c r="O39" s="224"/>
      <c r="P39" s="224"/>
      <c r="Q39" s="224"/>
      <c r="R39" s="224"/>
      <c r="S39" s="224"/>
      <c r="T39" s="224"/>
      <c r="U39" s="224"/>
      <c r="V39" s="224"/>
      <c r="W39" s="224"/>
      <c r="X39" s="224"/>
    </row>
    <row r="40" spans="1:24">
      <c r="B40" s="224"/>
      <c r="C40" s="224"/>
      <c r="D40" s="224"/>
      <c r="E40" s="224"/>
      <c r="F40" s="224"/>
      <c r="G40" s="224"/>
      <c r="H40" s="224"/>
      <c r="I40" s="224"/>
      <c r="J40" s="224"/>
      <c r="K40" s="224"/>
      <c r="L40" s="224"/>
      <c r="M40" s="224"/>
      <c r="N40" s="224"/>
      <c r="O40" s="224"/>
      <c r="P40" s="224"/>
      <c r="Q40" s="224"/>
      <c r="R40" s="224"/>
      <c r="S40" s="224"/>
      <c r="T40" s="224"/>
      <c r="U40" s="224"/>
      <c r="V40" s="224"/>
      <c r="W40" s="224"/>
      <c r="X40" s="224"/>
    </row>
    <row r="41" spans="1:24">
      <c r="A41" s="9"/>
    </row>
  </sheetData>
  <mergeCells count="18">
    <mergeCell ref="H15:J15"/>
    <mergeCell ref="K15:X15"/>
    <mergeCell ref="I17:K17"/>
    <mergeCell ref="L17:X17"/>
    <mergeCell ref="B27:X40"/>
    <mergeCell ref="A5:X5"/>
    <mergeCell ref="A6:X6"/>
    <mergeCell ref="A7:X7"/>
    <mergeCell ref="R9:X9"/>
    <mergeCell ref="H13:J13"/>
    <mergeCell ref="K13:X13"/>
    <mergeCell ref="I18:K18"/>
    <mergeCell ref="L18:X18"/>
    <mergeCell ref="I19:K19"/>
    <mergeCell ref="L19:X19"/>
    <mergeCell ref="A23:Y23"/>
    <mergeCell ref="H14:J14"/>
    <mergeCell ref="K14:X14"/>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A3DDD-31BB-4083-A3ED-C593D45CEA66}">
  <sheetPr>
    <tabColor theme="7"/>
  </sheetPr>
  <dimension ref="A1:AK41"/>
  <sheetViews>
    <sheetView showGridLines="0" workbookViewId="0"/>
  </sheetViews>
  <sheetFormatPr defaultColWidth="3.125" defaultRowHeight="18.75"/>
  <cols>
    <col min="1" max="1" width="3.125" customWidth="1"/>
    <col min="25" max="25" width="0.875" customWidth="1"/>
  </cols>
  <sheetData>
    <row r="1" spans="1:37" ht="9.9499999999999993" customHeight="1"/>
    <row r="2" spans="1:37" ht="9.9499999999999993" customHeight="1"/>
    <row r="3" spans="1:37">
      <c r="A3" s="9" t="s">
        <v>86</v>
      </c>
    </row>
    <row r="4" spans="1:37" ht="9.9499999999999993" customHeight="1"/>
    <row r="5" spans="1:37" ht="19.5">
      <c r="A5" s="128" t="str">
        <f>事業年度&amp;"　"&amp;第■回</f>
        <v>令和４年度　第２回</v>
      </c>
      <c r="B5" s="129"/>
      <c r="C5" s="129"/>
      <c r="D5" s="129"/>
      <c r="E5" s="129"/>
      <c r="F5" s="129"/>
      <c r="G5" s="129"/>
      <c r="H5" s="129"/>
      <c r="I5" s="129"/>
      <c r="J5" s="129"/>
      <c r="K5" s="129"/>
      <c r="L5" s="129"/>
      <c r="M5" s="129"/>
      <c r="N5" s="129"/>
      <c r="O5" s="129"/>
      <c r="P5" s="129"/>
      <c r="Q5" s="129"/>
      <c r="R5" s="129"/>
      <c r="S5" s="129"/>
      <c r="T5" s="129"/>
      <c r="U5" s="129"/>
      <c r="V5" s="129"/>
      <c r="W5" s="129"/>
      <c r="X5" s="130"/>
      <c r="Y5" s="12"/>
    </row>
    <row r="6" spans="1:37" ht="19.5">
      <c r="A6" s="131" t="str">
        <f>補助事業名</f>
        <v>飲食・商業・サービス業等エネルギーコスト削減対策緊急支援事業</v>
      </c>
      <c r="B6" s="132"/>
      <c r="C6" s="132"/>
      <c r="D6" s="132"/>
      <c r="E6" s="132"/>
      <c r="F6" s="132"/>
      <c r="G6" s="132"/>
      <c r="H6" s="132"/>
      <c r="I6" s="132"/>
      <c r="J6" s="132"/>
      <c r="K6" s="132"/>
      <c r="L6" s="132"/>
      <c r="M6" s="132"/>
      <c r="N6" s="132"/>
      <c r="O6" s="132"/>
      <c r="P6" s="132"/>
      <c r="Q6" s="132"/>
      <c r="R6" s="132"/>
      <c r="S6" s="132"/>
      <c r="T6" s="132"/>
      <c r="U6" s="132"/>
      <c r="V6" s="132"/>
      <c r="W6" s="132"/>
      <c r="X6" s="133"/>
      <c r="Y6" s="12"/>
    </row>
    <row r="7" spans="1:37" ht="19.5">
      <c r="A7" s="134" t="s">
        <v>64</v>
      </c>
      <c r="B7" s="135"/>
      <c r="C7" s="135"/>
      <c r="D7" s="135"/>
      <c r="E7" s="135"/>
      <c r="F7" s="135"/>
      <c r="G7" s="135"/>
      <c r="H7" s="135"/>
      <c r="I7" s="135"/>
      <c r="J7" s="135"/>
      <c r="K7" s="135"/>
      <c r="L7" s="135"/>
      <c r="M7" s="135"/>
      <c r="N7" s="135"/>
      <c r="O7" s="135"/>
      <c r="P7" s="135"/>
      <c r="Q7" s="135"/>
      <c r="R7" s="135"/>
      <c r="S7" s="135"/>
      <c r="T7" s="135"/>
      <c r="U7" s="135"/>
      <c r="V7" s="135"/>
      <c r="W7" s="135"/>
      <c r="X7" s="136"/>
      <c r="Y7" s="13"/>
    </row>
    <row r="9" spans="1:37" ht="19.5">
      <c r="R9" s="141" t="str">
        <f>IF(遂行状況報告日="","",遂行状況報告日)</f>
        <v/>
      </c>
      <c r="S9" s="141"/>
      <c r="T9" s="141"/>
      <c r="U9" s="141"/>
      <c r="V9" s="141"/>
      <c r="W9" s="141"/>
      <c r="X9" s="141"/>
      <c r="AK9" s="7"/>
    </row>
    <row r="10" spans="1:37" ht="9.9499999999999993" customHeight="1">
      <c r="E10" s="1"/>
    </row>
    <row r="11" spans="1:37" ht="19.5">
      <c r="A11" s="11" t="s">
        <v>11</v>
      </c>
    </row>
    <row r="13" spans="1:37" ht="21" customHeight="1">
      <c r="H13" s="142" t="s">
        <v>0</v>
      </c>
      <c r="I13" s="142"/>
      <c r="J13" s="142"/>
      <c r="K13" s="143" t="str">
        <f>IF(住所="","",住所)</f>
        <v/>
      </c>
      <c r="L13" s="143"/>
      <c r="M13" s="143"/>
      <c r="N13" s="143"/>
      <c r="O13" s="143"/>
      <c r="P13" s="143"/>
      <c r="Q13" s="143"/>
      <c r="R13" s="143"/>
      <c r="S13" s="143"/>
      <c r="T13" s="143"/>
      <c r="U13" s="143"/>
      <c r="V13" s="143"/>
      <c r="W13" s="143"/>
      <c r="X13" s="143"/>
    </row>
    <row r="14" spans="1:37" ht="21" customHeight="1">
      <c r="H14" s="142" t="s">
        <v>13</v>
      </c>
      <c r="I14" s="142"/>
      <c r="J14" s="142"/>
      <c r="K14" s="143" t="str">
        <f>IF(名称="","",名称)</f>
        <v/>
      </c>
      <c r="L14" s="143"/>
      <c r="M14" s="143"/>
      <c r="N14" s="143"/>
      <c r="O14" s="143"/>
      <c r="P14" s="143"/>
      <c r="Q14" s="143"/>
      <c r="R14" s="143"/>
      <c r="S14" s="143"/>
      <c r="T14" s="143"/>
      <c r="U14" s="143"/>
      <c r="V14" s="143"/>
      <c r="W14" s="143"/>
      <c r="X14" s="143"/>
    </row>
    <row r="15" spans="1:37" ht="21" customHeight="1">
      <c r="H15" s="142" t="s">
        <v>19</v>
      </c>
      <c r="I15" s="142"/>
      <c r="J15" s="142"/>
      <c r="K15" s="143" t="str">
        <f>IF(代表者氏名="","",代表者役職&amp;"　"&amp;代表者氏名&amp;"　㊞")</f>
        <v/>
      </c>
      <c r="L15" s="143"/>
      <c r="M15" s="143"/>
      <c r="N15" s="143"/>
      <c r="O15" s="143"/>
      <c r="P15" s="143"/>
      <c r="Q15" s="143"/>
      <c r="R15" s="143"/>
      <c r="S15" s="143"/>
      <c r="T15" s="143"/>
      <c r="U15" s="143"/>
      <c r="V15" s="143"/>
      <c r="W15" s="143"/>
      <c r="X15" s="143"/>
    </row>
    <row r="16" spans="1:37" ht="9.9499999999999993" customHeight="1"/>
    <row r="17" spans="1:25" ht="21" customHeight="1">
      <c r="I17" s="137" t="s">
        <v>6</v>
      </c>
      <c r="J17" s="138"/>
      <c r="K17" s="138"/>
      <c r="L17" s="144" t="str">
        <f>IF(担当者氏名="","",担当者役職&amp;"　"&amp;担当者氏名)</f>
        <v/>
      </c>
      <c r="M17" s="144"/>
      <c r="N17" s="144"/>
      <c r="O17" s="144"/>
      <c r="P17" s="144"/>
      <c r="Q17" s="144"/>
      <c r="R17" s="144"/>
      <c r="S17" s="144"/>
      <c r="T17" s="144"/>
      <c r="U17" s="144"/>
      <c r="V17" s="144"/>
      <c r="W17" s="144"/>
      <c r="X17" s="145"/>
    </row>
    <row r="18" spans="1:25" ht="21" customHeight="1">
      <c r="I18" s="139" t="s">
        <v>5</v>
      </c>
      <c r="J18" s="140"/>
      <c r="K18" s="140"/>
      <c r="L18" s="146" t="str">
        <f>IF(担当者電話番号="","",担当者電話番号)</f>
        <v/>
      </c>
      <c r="M18" s="146"/>
      <c r="N18" s="146"/>
      <c r="O18" s="146"/>
      <c r="P18" s="146"/>
      <c r="Q18" s="146"/>
      <c r="R18" s="146"/>
      <c r="S18" s="146"/>
      <c r="T18" s="146"/>
      <c r="U18" s="146"/>
      <c r="V18" s="146"/>
      <c r="W18" s="146"/>
      <c r="X18" s="147"/>
    </row>
    <row r="19" spans="1:25" ht="21" customHeight="1">
      <c r="I19" s="152" t="s">
        <v>10</v>
      </c>
      <c r="J19" s="153"/>
      <c r="K19" s="153"/>
      <c r="L19" s="148" t="str">
        <f>IF(ISBLANK(メールアドレス),"",メールアドレス)</f>
        <v/>
      </c>
      <c r="M19" s="148"/>
      <c r="N19" s="148"/>
      <c r="O19" s="148"/>
      <c r="P19" s="148"/>
      <c r="Q19" s="148"/>
      <c r="R19" s="148"/>
      <c r="S19" s="148"/>
      <c r="T19" s="148"/>
      <c r="U19" s="148"/>
      <c r="V19" s="148"/>
      <c r="W19" s="148"/>
      <c r="X19" s="149"/>
    </row>
    <row r="21" spans="1:25">
      <c r="A21" s="9" t="s">
        <v>87</v>
      </c>
    </row>
    <row r="23" spans="1:25">
      <c r="A23" s="151" t="s">
        <v>17</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10" t="s">
        <v>159</v>
      </c>
    </row>
    <row r="27" spans="1:25" ht="36.75" customHeight="1">
      <c r="B27" s="80" t="s">
        <v>156</v>
      </c>
      <c r="C27" s="225" t="s">
        <v>157</v>
      </c>
      <c r="D27" s="225"/>
      <c r="E27" s="225"/>
      <c r="F27" s="225"/>
      <c r="G27" s="225"/>
      <c r="H27" s="225"/>
      <c r="I27" s="225"/>
      <c r="J27" s="225"/>
      <c r="K27" s="225"/>
      <c r="L27" s="225"/>
      <c r="M27" s="225"/>
      <c r="N27" s="202" t="s">
        <v>247</v>
      </c>
      <c r="O27" s="202"/>
      <c r="P27" s="202"/>
      <c r="Q27" s="202"/>
      <c r="R27" s="202"/>
      <c r="S27" s="202"/>
      <c r="T27" s="202" t="s">
        <v>158</v>
      </c>
      <c r="U27" s="230"/>
      <c r="V27" s="230"/>
    </row>
    <row r="28" spans="1:25">
      <c r="A28" s="10"/>
      <c r="B28" s="81">
        <f>'設備機器・年間削減額(入力・印刷)'!A5</f>
        <v>1</v>
      </c>
      <c r="C28" s="226" t="str">
        <f>IF(('設備機器・年間削減額(入力・印刷)'!B5)=0,"",'設備機器・年間削減額(入力・印刷)'!B5)</f>
        <v/>
      </c>
      <c r="D28" s="226"/>
      <c r="E28" s="226"/>
      <c r="F28" s="226"/>
      <c r="G28" s="226"/>
      <c r="H28" s="226"/>
      <c r="I28" s="226"/>
      <c r="J28" s="226"/>
      <c r="K28" s="226"/>
      <c r="L28" s="226"/>
      <c r="M28" s="226"/>
      <c r="N28" s="227"/>
      <c r="O28" s="228"/>
      <c r="P28" s="228"/>
      <c r="Q28" s="228"/>
      <c r="R28" s="228"/>
      <c r="S28" s="229"/>
      <c r="T28" s="231"/>
      <c r="U28" s="232"/>
      <c r="V28" s="233"/>
    </row>
    <row r="29" spans="1:25">
      <c r="B29" s="81">
        <f>'設備機器・年間削減額(入力・印刷)'!A6</f>
        <v>2</v>
      </c>
      <c r="C29" s="226" t="str">
        <f>IF(('設備機器・年間削減額(入力・印刷)'!B6)=0,"",'設備機器・年間削減額(入力・印刷)'!B6)</f>
        <v/>
      </c>
      <c r="D29" s="226"/>
      <c r="E29" s="226"/>
      <c r="F29" s="226"/>
      <c r="G29" s="226"/>
      <c r="H29" s="226"/>
      <c r="I29" s="226"/>
      <c r="J29" s="226"/>
      <c r="K29" s="226"/>
      <c r="L29" s="226"/>
      <c r="M29" s="226"/>
      <c r="N29" s="227"/>
      <c r="O29" s="228"/>
      <c r="P29" s="228"/>
      <c r="Q29" s="228"/>
      <c r="R29" s="228"/>
      <c r="S29" s="229"/>
      <c r="T29" s="231"/>
      <c r="U29" s="232"/>
      <c r="V29" s="233"/>
    </row>
    <row r="30" spans="1:25">
      <c r="B30" s="81">
        <f>'設備機器・年間削減額(入力・印刷)'!A7</f>
        <v>3</v>
      </c>
      <c r="C30" s="226" t="str">
        <f>IF(('設備機器・年間削減額(入力・印刷)'!B7)=0,"",'設備機器・年間削減額(入力・印刷)'!B7)</f>
        <v/>
      </c>
      <c r="D30" s="226"/>
      <c r="E30" s="226"/>
      <c r="F30" s="226"/>
      <c r="G30" s="226"/>
      <c r="H30" s="226"/>
      <c r="I30" s="226"/>
      <c r="J30" s="226"/>
      <c r="K30" s="226"/>
      <c r="L30" s="226"/>
      <c r="M30" s="226"/>
      <c r="N30" s="227"/>
      <c r="O30" s="228"/>
      <c r="P30" s="228"/>
      <c r="Q30" s="228"/>
      <c r="R30" s="228"/>
      <c r="S30" s="229"/>
      <c r="T30" s="231"/>
      <c r="U30" s="232"/>
      <c r="V30" s="233"/>
    </row>
    <row r="31" spans="1:25">
      <c r="A31" s="10"/>
      <c r="B31" s="81">
        <f>'設備機器・年間削減額(入力・印刷)'!A8</f>
        <v>4</v>
      </c>
      <c r="C31" s="226" t="str">
        <f>IF(('設備機器・年間削減額(入力・印刷)'!B8)=0,"",'設備機器・年間削減額(入力・印刷)'!B8)</f>
        <v/>
      </c>
      <c r="D31" s="226"/>
      <c r="E31" s="226"/>
      <c r="F31" s="226"/>
      <c r="G31" s="226"/>
      <c r="H31" s="226"/>
      <c r="I31" s="226"/>
      <c r="J31" s="226"/>
      <c r="K31" s="226"/>
      <c r="L31" s="226"/>
      <c r="M31" s="226"/>
      <c r="N31" s="227"/>
      <c r="O31" s="228"/>
      <c r="P31" s="228"/>
      <c r="Q31" s="228"/>
      <c r="R31" s="228"/>
      <c r="S31" s="229"/>
      <c r="T31" s="231"/>
      <c r="U31" s="232"/>
      <c r="V31" s="233"/>
    </row>
    <row r="32" spans="1:25">
      <c r="B32" s="81">
        <f>'設備機器・年間削減額(入力・印刷)'!A9</f>
        <v>5</v>
      </c>
      <c r="C32" s="226" t="str">
        <f>IF(('設備機器・年間削減額(入力・印刷)'!B9)=0,"",'設備機器・年間削減額(入力・印刷)'!B9)</f>
        <v/>
      </c>
      <c r="D32" s="226"/>
      <c r="E32" s="226"/>
      <c r="F32" s="226"/>
      <c r="G32" s="226"/>
      <c r="H32" s="226"/>
      <c r="I32" s="226"/>
      <c r="J32" s="226"/>
      <c r="K32" s="226"/>
      <c r="L32" s="226"/>
      <c r="M32" s="226"/>
      <c r="N32" s="227"/>
      <c r="O32" s="228"/>
      <c r="P32" s="228"/>
      <c r="Q32" s="228"/>
      <c r="R32" s="228"/>
      <c r="S32" s="229"/>
      <c r="T32" s="231"/>
      <c r="U32" s="232"/>
      <c r="V32" s="233"/>
    </row>
    <row r="33" spans="1:24">
      <c r="A33" s="9"/>
      <c r="B33" s="81">
        <f>'設備機器・年間削減額(入力・印刷)'!A10</f>
        <v>6</v>
      </c>
      <c r="C33" s="226" t="str">
        <f>IF(('設備機器・年間削減額(入力・印刷)'!B10)=0,"",'設備機器・年間削減額(入力・印刷)'!B10)</f>
        <v/>
      </c>
      <c r="D33" s="226"/>
      <c r="E33" s="226"/>
      <c r="F33" s="226"/>
      <c r="G33" s="226"/>
      <c r="H33" s="226"/>
      <c r="I33" s="226"/>
      <c r="J33" s="226"/>
      <c r="K33" s="226"/>
      <c r="L33" s="226"/>
      <c r="M33" s="226"/>
      <c r="N33" s="227"/>
      <c r="O33" s="228"/>
      <c r="P33" s="228"/>
      <c r="Q33" s="228"/>
      <c r="R33" s="228"/>
      <c r="S33" s="229"/>
      <c r="T33" s="231"/>
      <c r="U33" s="232"/>
      <c r="V33" s="233"/>
    </row>
    <row r="34" spans="1:24">
      <c r="B34" s="81">
        <f>'設備機器・年間削減額(入力・印刷)'!A11</f>
        <v>7</v>
      </c>
      <c r="C34" s="226" t="str">
        <f>IF(('設備機器・年間削減額(入力・印刷)'!B11)=0,"",'設備機器・年間削減額(入力・印刷)'!B11)</f>
        <v/>
      </c>
      <c r="D34" s="226"/>
      <c r="E34" s="226"/>
      <c r="F34" s="226"/>
      <c r="G34" s="226"/>
      <c r="H34" s="226"/>
      <c r="I34" s="226"/>
      <c r="J34" s="226"/>
      <c r="K34" s="226"/>
      <c r="L34" s="226"/>
      <c r="M34" s="226"/>
      <c r="N34" s="227"/>
      <c r="O34" s="228"/>
      <c r="P34" s="228"/>
      <c r="Q34" s="228"/>
      <c r="R34" s="228"/>
      <c r="S34" s="229"/>
      <c r="T34" s="231"/>
      <c r="U34" s="232"/>
      <c r="V34" s="233"/>
    </row>
    <row r="35" spans="1:24">
      <c r="B35" s="81">
        <f>'設備機器・年間削減額(入力・印刷)'!A12</f>
        <v>8</v>
      </c>
      <c r="C35" s="226" t="str">
        <f>IF(('設備機器・年間削減額(入力・印刷)'!B12)=0,"",'設備機器・年間削減額(入力・印刷)'!B12)</f>
        <v/>
      </c>
      <c r="D35" s="226"/>
      <c r="E35" s="226"/>
      <c r="F35" s="226"/>
      <c r="G35" s="226"/>
      <c r="H35" s="226"/>
      <c r="I35" s="226"/>
      <c r="J35" s="226"/>
      <c r="K35" s="226"/>
      <c r="L35" s="226"/>
      <c r="M35" s="226"/>
      <c r="N35" s="227"/>
      <c r="O35" s="228"/>
      <c r="P35" s="228"/>
      <c r="Q35" s="228"/>
      <c r="R35" s="228"/>
      <c r="S35" s="229"/>
      <c r="T35" s="231"/>
      <c r="U35" s="232"/>
      <c r="V35" s="233"/>
    </row>
    <row r="36" spans="1:24">
      <c r="B36" s="81">
        <f>'設備機器・年間削減額(入力・印刷)'!A13</f>
        <v>9</v>
      </c>
      <c r="C36" s="226" t="str">
        <f>IF(('設備機器・年間削減額(入力・印刷)'!B13)=0,"",'設備機器・年間削減額(入力・印刷)'!B13)</f>
        <v/>
      </c>
      <c r="D36" s="226"/>
      <c r="E36" s="226"/>
      <c r="F36" s="226"/>
      <c r="G36" s="226"/>
      <c r="H36" s="226"/>
      <c r="I36" s="226"/>
      <c r="J36" s="226"/>
      <c r="K36" s="226"/>
      <c r="L36" s="226"/>
      <c r="M36" s="226"/>
      <c r="N36" s="227"/>
      <c r="O36" s="228"/>
      <c r="P36" s="228"/>
      <c r="Q36" s="228"/>
      <c r="R36" s="228"/>
      <c r="S36" s="229"/>
      <c r="T36" s="231"/>
      <c r="U36" s="232"/>
      <c r="V36" s="233"/>
    </row>
    <row r="37" spans="1:24">
      <c r="B37" s="81">
        <f>'設備機器・年間削減額(入力・印刷)'!A14</f>
        <v>10</v>
      </c>
      <c r="C37" s="226" t="str">
        <f>IF(('設備機器・年間削減額(入力・印刷)'!B14)=0,"",'設備機器・年間削減額(入力・印刷)'!B14)</f>
        <v/>
      </c>
      <c r="D37" s="226"/>
      <c r="E37" s="226"/>
      <c r="F37" s="226"/>
      <c r="G37" s="226"/>
      <c r="H37" s="226"/>
      <c r="I37" s="226"/>
      <c r="J37" s="226"/>
      <c r="K37" s="226"/>
      <c r="L37" s="226"/>
      <c r="M37" s="226"/>
      <c r="N37" s="227"/>
      <c r="O37" s="228"/>
      <c r="P37" s="228"/>
      <c r="Q37" s="228"/>
      <c r="R37" s="228"/>
      <c r="S37" s="229"/>
      <c r="T37" s="231"/>
      <c r="U37" s="232"/>
      <c r="V37" s="233"/>
    </row>
    <row r="38" spans="1:24">
      <c r="B38" s="150"/>
      <c r="C38" s="150"/>
      <c r="D38" s="150"/>
      <c r="E38" s="150"/>
      <c r="F38" s="150"/>
      <c r="G38" s="150"/>
      <c r="H38" s="150"/>
      <c r="I38" s="150"/>
      <c r="J38" s="150"/>
      <c r="K38" s="150"/>
      <c r="L38" s="150"/>
      <c r="M38" s="150"/>
      <c r="N38" s="150"/>
      <c r="O38" s="150"/>
      <c r="P38" s="150"/>
      <c r="Q38" s="150"/>
      <c r="R38" s="150"/>
      <c r="S38" s="150"/>
      <c r="T38" s="150"/>
      <c r="U38" s="150"/>
      <c r="V38" s="150"/>
      <c r="W38" s="150"/>
      <c r="X38" s="150"/>
    </row>
    <row r="39" spans="1:24">
      <c r="B39" s="150"/>
      <c r="C39" s="150"/>
      <c r="D39" s="150"/>
      <c r="E39" s="150"/>
      <c r="F39" s="150"/>
      <c r="G39" s="150"/>
      <c r="H39" s="150"/>
      <c r="I39" s="150"/>
      <c r="J39" s="150"/>
      <c r="K39" s="150"/>
      <c r="L39" s="150"/>
      <c r="M39" s="150"/>
      <c r="N39" s="150"/>
      <c r="O39" s="150"/>
      <c r="P39" s="150"/>
      <c r="Q39" s="150"/>
      <c r="R39" s="150"/>
      <c r="S39" s="150"/>
      <c r="T39" s="150"/>
      <c r="U39" s="150"/>
      <c r="V39" s="150"/>
      <c r="W39" s="150"/>
      <c r="X39" s="150"/>
    </row>
    <row r="40" spans="1:24">
      <c r="B40" s="2"/>
      <c r="C40" s="2"/>
      <c r="D40" s="2"/>
      <c r="E40" s="2"/>
      <c r="F40" s="2"/>
      <c r="G40" s="2"/>
      <c r="H40" s="2"/>
      <c r="I40" s="2"/>
      <c r="J40" s="2"/>
      <c r="K40" s="2"/>
      <c r="L40" s="2"/>
      <c r="M40" s="2"/>
      <c r="N40" s="2"/>
      <c r="O40" s="2"/>
      <c r="P40" s="2"/>
      <c r="Q40" s="2"/>
      <c r="R40" s="2"/>
      <c r="S40" s="2"/>
      <c r="T40" s="2"/>
      <c r="U40" s="2"/>
      <c r="V40" s="2"/>
      <c r="W40" s="2"/>
      <c r="X40" s="2"/>
    </row>
    <row r="41" spans="1:24">
      <c r="A41" s="9"/>
    </row>
  </sheetData>
  <mergeCells count="51">
    <mergeCell ref="C35:M35"/>
    <mergeCell ref="T36:V36"/>
    <mergeCell ref="T37:V37"/>
    <mergeCell ref="T31:V31"/>
    <mergeCell ref="T32:V32"/>
    <mergeCell ref="T33:V33"/>
    <mergeCell ref="T34:V34"/>
    <mergeCell ref="T35:V35"/>
    <mergeCell ref="N36:S36"/>
    <mergeCell ref="N37:S37"/>
    <mergeCell ref="N32:S32"/>
    <mergeCell ref="N33:S33"/>
    <mergeCell ref="N34:S34"/>
    <mergeCell ref="N35:S35"/>
    <mergeCell ref="T28:V28"/>
    <mergeCell ref="T29:V29"/>
    <mergeCell ref="T30:V30"/>
    <mergeCell ref="N31:S31"/>
    <mergeCell ref="N30:S30"/>
    <mergeCell ref="I18:K18"/>
    <mergeCell ref="L18:X18"/>
    <mergeCell ref="I19:K19"/>
    <mergeCell ref="A5:X5"/>
    <mergeCell ref="A6:X6"/>
    <mergeCell ref="A7:X7"/>
    <mergeCell ref="H13:J13"/>
    <mergeCell ref="K13:X13"/>
    <mergeCell ref="H14:J14"/>
    <mergeCell ref="K14:X14"/>
    <mergeCell ref="H15:J15"/>
    <mergeCell ref="K15:X15"/>
    <mergeCell ref="I17:K17"/>
    <mergeCell ref="L17:X17"/>
    <mergeCell ref="L19:X19"/>
    <mergeCell ref="R9:X9"/>
    <mergeCell ref="A23:Y23"/>
    <mergeCell ref="B38:X39"/>
    <mergeCell ref="C27:M27"/>
    <mergeCell ref="C28:M28"/>
    <mergeCell ref="C29:M29"/>
    <mergeCell ref="C30:M30"/>
    <mergeCell ref="C31:M31"/>
    <mergeCell ref="C32:M32"/>
    <mergeCell ref="C33:M33"/>
    <mergeCell ref="C34:M34"/>
    <mergeCell ref="C36:M36"/>
    <mergeCell ref="C37:M37"/>
    <mergeCell ref="N27:S27"/>
    <mergeCell ref="N28:S28"/>
    <mergeCell ref="N29:S29"/>
    <mergeCell ref="T27:V27"/>
  </mergeCells>
  <phoneticPr fontId="2"/>
  <dataValidations count="1">
    <dataValidation type="list" allowBlank="1" showInputMessage="1" showErrorMessage="1" sqref="T28:V37" xr:uid="{B8805B30-30FA-4773-8749-11AE57491CDD}">
      <formula1>"導入済,予定"</formula1>
    </dataValidation>
  </dataValidations>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AK42"/>
  <sheetViews>
    <sheetView showGridLines="0" workbookViewId="0"/>
  </sheetViews>
  <sheetFormatPr defaultColWidth="3.125" defaultRowHeight="18.75"/>
  <cols>
    <col min="1" max="1" width="3.125" customWidth="1"/>
    <col min="25" max="25" width="0.875" customWidth="1"/>
  </cols>
  <sheetData>
    <row r="1" spans="1:37" ht="9.9499999999999993" customHeight="1"/>
    <row r="2" spans="1:37" ht="9.9499999999999993" customHeight="1"/>
    <row r="3" spans="1:37">
      <c r="A3" s="9" t="s">
        <v>88</v>
      </c>
    </row>
    <row r="4" spans="1:37" ht="9.9499999999999993" customHeight="1"/>
    <row r="5" spans="1:37" ht="19.5">
      <c r="A5" s="128" t="str">
        <f>事業年度&amp;"　"&amp;第■回</f>
        <v>令和４年度　第２回</v>
      </c>
      <c r="B5" s="129"/>
      <c r="C5" s="129"/>
      <c r="D5" s="129"/>
      <c r="E5" s="129"/>
      <c r="F5" s="129"/>
      <c r="G5" s="129"/>
      <c r="H5" s="129"/>
      <c r="I5" s="129"/>
      <c r="J5" s="129"/>
      <c r="K5" s="129"/>
      <c r="L5" s="129"/>
      <c r="M5" s="129"/>
      <c r="N5" s="129"/>
      <c r="O5" s="129"/>
      <c r="P5" s="129"/>
      <c r="Q5" s="129"/>
      <c r="R5" s="129"/>
      <c r="S5" s="129"/>
      <c r="T5" s="129"/>
      <c r="U5" s="129"/>
      <c r="V5" s="129"/>
      <c r="W5" s="129"/>
      <c r="X5" s="130"/>
      <c r="Y5" s="12"/>
    </row>
    <row r="6" spans="1:37" ht="19.5">
      <c r="A6" s="131" t="str">
        <f>補助事業名</f>
        <v>飲食・商業・サービス業等エネルギーコスト削減対策緊急支援事業</v>
      </c>
      <c r="B6" s="132"/>
      <c r="C6" s="132"/>
      <c r="D6" s="132"/>
      <c r="E6" s="132"/>
      <c r="F6" s="132"/>
      <c r="G6" s="132"/>
      <c r="H6" s="132"/>
      <c r="I6" s="132"/>
      <c r="J6" s="132"/>
      <c r="K6" s="132"/>
      <c r="L6" s="132"/>
      <c r="M6" s="132"/>
      <c r="N6" s="132"/>
      <c r="O6" s="132"/>
      <c r="P6" s="132"/>
      <c r="Q6" s="132"/>
      <c r="R6" s="132"/>
      <c r="S6" s="132"/>
      <c r="T6" s="132"/>
      <c r="U6" s="132"/>
      <c r="V6" s="132"/>
      <c r="W6" s="132"/>
      <c r="X6" s="133"/>
      <c r="Y6" s="12"/>
    </row>
    <row r="7" spans="1:37" ht="19.5">
      <c r="A7" s="134" t="s">
        <v>62</v>
      </c>
      <c r="B7" s="135"/>
      <c r="C7" s="135"/>
      <c r="D7" s="135"/>
      <c r="E7" s="135"/>
      <c r="F7" s="135"/>
      <c r="G7" s="135"/>
      <c r="H7" s="135"/>
      <c r="I7" s="135"/>
      <c r="J7" s="135"/>
      <c r="K7" s="135"/>
      <c r="L7" s="135"/>
      <c r="M7" s="135"/>
      <c r="N7" s="135"/>
      <c r="O7" s="135"/>
      <c r="P7" s="135"/>
      <c r="Q7" s="135"/>
      <c r="R7" s="135"/>
      <c r="S7" s="135"/>
      <c r="T7" s="135"/>
      <c r="U7" s="135"/>
      <c r="V7" s="135"/>
      <c r="W7" s="135"/>
      <c r="X7" s="136"/>
      <c r="Y7" s="13"/>
    </row>
    <row r="9" spans="1:37" ht="19.5">
      <c r="R9" s="141" t="str">
        <f>IF(実績報告日="","",実績報告日)</f>
        <v/>
      </c>
      <c r="S9" s="141"/>
      <c r="T9" s="141"/>
      <c r="U9" s="141"/>
      <c r="V9" s="141"/>
      <c r="W9" s="141"/>
      <c r="X9" s="141"/>
      <c r="AK9" s="7"/>
    </row>
    <row r="10" spans="1:37" ht="9.9499999999999993" customHeight="1">
      <c r="E10" s="1"/>
    </row>
    <row r="11" spans="1:37" ht="19.5">
      <c r="A11" s="11" t="s">
        <v>11</v>
      </c>
    </row>
    <row r="13" spans="1:37" ht="21" customHeight="1">
      <c r="H13" s="142" t="s">
        <v>0</v>
      </c>
      <c r="I13" s="142"/>
      <c r="J13" s="142"/>
      <c r="K13" s="143" t="str">
        <f>IF(住所="","",住所)</f>
        <v/>
      </c>
      <c r="L13" s="143"/>
      <c r="M13" s="143"/>
      <c r="N13" s="143"/>
      <c r="O13" s="143"/>
      <c r="P13" s="143"/>
      <c r="Q13" s="143"/>
      <c r="R13" s="143"/>
      <c r="S13" s="143"/>
      <c r="T13" s="143"/>
      <c r="U13" s="143"/>
      <c r="V13" s="143"/>
      <c r="W13" s="143"/>
      <c r="X13" s="143"/>
    </row>
    <row r="14" spans="1:37" ht="21" customHeight="1">
      <c r="H14" s="142" t="s">
        <v>13</v>
      </c>
      <c r="I14" s="142"/>
      <c r="J14" s="142"/>
      <c r="K14" s="143" t="str">
        <f>IF(名称="","",名称)</f>
        <v/>
      </c>
      <c r="L14" s="143"/>
      <c r="M14" s="143"/>
      <c r="N14" s="143"/>
      <c r="O14" s="143"/>
      <c r="P14" s="143"/>
      <c r="Q14" s="143"/>
      <c r="R14" s="143"/>
      <c r="S14" s="143"/>
      <c r="T14" s="143"/>
      <c r="U14" s="143"/>
      <c r="V14" s="143"/>
      <c r="W14" s="143"/>
      <c r="X14" s="143"/>
    </row>
    <row r="15" spans="1:37" ht="21" customHeight="1">
      <c r="H15" s="142" t="s">
        <v>19</v>
      </c>
      <c r="I15" s="142"/>
      <c r="J15" s="142"/>
      <c r="K15" s="143" t="str">
        <f>IF(代表者氏名="","",代表者役職&amp;"　"&amp;代表者氏名&amp;"　㊞")</f>
        <v/>
      </c>
      <c r="L15" s="143"/>
      <c r="M15" s="143"/>
      <c r="N15" s="143"/>
      <c r="O15" s="143"/>
      <c r="P15" s="143"/>
      <c r="Q15" s="143"/>
      <c r="R15" s="143"/>
      <c r="S15" s="143"/>
      <c r="T15" s="143"/>
      <c r="U15" s="143"/>
      <c r="V15" s="143"/>
      <c r="W15" s="143"/>
      <c r="X15" s="143"/>
    </row>
    <row r="16" spans="1:37" ht="9.9499999999999993" customHeight="1"/>
    <row r="17" spans="1:25" ht="21" customHeight="1">
      <c r="I17" s="137" t="s">
        <v>6</v>
      </c>
      <c r="J17" s="138"/>
      <c r="K17" s="138"/>
      <c r="L17" s="144" t="str">
        <f>IF(担当者氏名="","",担当者役職&amp;"　"&amp;担当者氏名)</f>
        <v/>
      </c>
      <c r="M17" s="144"/>
      <c r="N17" s="144"/>
      <c r="O17" s="144"/>
      <c r="P17" s="144"/>
      <c r="Q17" s="144"/>
      <c r="R17" s="144"/>
      <c r="S17" s="144"/>
      <c r="T17" s="144"/>
      <c r="U17" s="144"/>
      <c r="V17" s="144"/>
      <c r="W17" s="144"/>
      <c r="X17" s="145"/>
    </row>
    <row r="18" spans="1:25" ht="21" customHeight="1">
      <c r="I18" s="139" t="s">
        <v>5</v>
      </c>
      <c r="J18" s="140"/>
      <c r="K18" s="140"/>
      <c r="L18" s="146" t="str">
        <f>IF(担当者電話番号="","",担当者電話番号)</f>
        <v/>
      </c>
      <c r="M18" s="146"/>
      <c r="N18" s="146"/>
      <c r="O18" s="146"/>
      <c r="P18" s="146"/>
      <c r="Q18" s="146"/>
      <c r="R18" s="146"/>
      <c r="S18" s="146"/>
      <c r="T18" s="146"/>
      <c r="U18" s="146"/>
      <c r="V18" s="146"/>
      <c r="W18" s="146"/>
      <c r="X18" s="147"/>
    </row>
    <row r="19" spans="1:25" ht="21" customHeight="1">
      <c r="I19" s="152" t="s">
        <v>10</v>
      </c>
      <c r="J19" s="153"/>
      <c r="K19" s="153"/>
      <c r="L19" s="148" t="str">
        <f>IF(ISBLANK(メールアドレス),"",メールアドレス)</f>
        <v/>
      </c>
      <c r="M19" s="148"/>
      <c r="N19" s="148"/>
      <c r="O19" s="148"/>
      <c r="P19" s="148"/>
      <c r="Q19" s="148"/>
      <c r="R19" s="148"/>
      <c r="S19" s="148"/>
      <c r="T19" s="148"/>
      <c r="U19" s="148"/>
      <c r="V19" s="148"/>
      <c r="W19" s="148"/>
      <c r="X19" s="149"/>
    </row>
    <row r="21" spans="1:25">
      <c r="A21" s="9" t="s">
        <v>89</v>
      </c>
    </row>
    <row r="23" spans="1:25">
      <c r="A23" s="151" t="s">
        <v>17</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9" t="s">
        <v>164</v>
      </c>
      <c r="B25" s="25"/>
    </row>
    <row r="26" spans="1:25">
      <c r="A26" s="9"/>
      <c r="B26" t="s">
        <v>161</v>
      </c>
      <c r="C26" s="82"/>
      <c r="D26" s="82"/>
      <c r="E26" s="82"/>
      <c r="F26" s="82"/>
      <c r="G26" s="82"/>
      <c r="H26" s="82"/>
      <c r="I26" s="82"/>
      <c r="J26" s="82"/>
      <c r="K26" s="82"/>
      <c r="L26" s="82"/>
      <c r="M26" s="82"/>
      <c r="N26" s="82"/>
      <c r="O26" s="82"/>
      <c r="P26" s="82"/>
      <c r="Q26" s="82"/>
      <c r="R26" s="82"/>
      <c r="S26" s="82"/>
      <c r="T26" s="82"/>
      <c r="U26" s="82"/>
      <c r="V26" s="82"/>
      <c r="W26" s="82"/>
      <c r="X26" s="82"/>
    </row>
    <row r="27" spans="1:25">
      <c r="B27" s="6" t="s">
        <v>165</v>
      </c>
      <c r="C27" s="82"/>
      <c r="D27" s="82"/>
      <c r="E27" s="82"/>
      <c r="F27" s="82"/>
      <c r="G27" s="82"/>
      <c r="H27" s="82"/>
      <c r="I27" s="82"/>
      <c r="J27" s="82"/>
      <c r="K27" s="82"/>
      <c r="L27" s="82"/>
      <c r="M27" s="82"/>
      <c r="N27" s="82"/>
      <c r="O27" s="82"/>
      <c r="P27" s="82"/>
      <c r="Q27" s="82"/>
      <c r="R27" s="82"/>
      <c r="S27" s="82"/>
      <c r="T27" s="82"/>
      <c r="U27" s="82"/>
      <c r="V27" s="82"/>
      <c r="W27" s="82"/>
      <c r="X27" s="82"/>
    </row>
    <row r="29" spans="1:25">
      <c r="A29" s="9"/>
      <c r="F29" s="234"/>
      <c r="G29" s="234"/>
      <c r="H29" s="234"/>
      <c r="I29" s="234"/>
      <c r="J29" s="234"/>
      <c r="K29" s="234"/>
      <c r="L29" s="7"/>
      <c r="M29" s="234"/>
      <c r="N29" s="234"/>
      <c r="O29" s="234"/>
      <c r="P29" s="234"/>
      <c r="Q29" s="234"/>
      <c r="R29" s="234"/>
    </row>
    <row r="32" spans="1:25">
      <c r="A32" s="10"/>
    </row>
    <row r="34" spans="1:24">
      <c r="A34" s="9"/>
    </row>
    <row r="35" spans="1:24">
      <c r="A35" s="10"/>
    </row>
    <row r="41" spans="1:24">
      <c r="B41" s="2"/>
      <c r="C41" s="2"/>
      <c r="D41" s="2"/>
      <c r="E41" s="2"/>
      <c r="F41" s="2"/>
      <c r="G41" s="2"/>
      <c r="H41" s="2"/>
      <c r="I41" s="2"/>
      <c r="J41" s="2"/>
      <c r="K41" s="2"/>
      <c r="L41" s="2"/>
      <c r="M41" s="2"/>
      <c r="N41" s="2"/>
      <c r="O41" s="2"/>
      <c r="P41" s="2"/>
      <c r="Q41" s="2"/>
      <c r="R41" s="2"/>
      <c r="S41" s="2"/>
      <c r="T41" s="2"/>
      <c r="U41" s="2"/>
      <c r="V41" s="2"/>
      <c r="W41" s="2"/>
      <c r="X41" s="2"/>
    </row>
    <row r="42" spans="1:24">
      <c r="A42" s="9"/>
    </row>
  </sheetData>
  <mergeCells count="19">
    <mergeCell ref="F29:K29"/>
    <mergeCell ref="M29:R29"/>
    <mergeCell ref="I18:K18"/>
    <mergeCell ref="L18:X18"/>
    <mergeCell ref="I19:K19"/>
    <mergeCell ref="L19:X19"/>
    <mergeCell ref="A23:Y23"/>
    <mergeCell ref="H14:J14"/>
    <mergeCell ref="K14:X14"/>
    <mergeCell ref="H15:J15"/>
    <mergeCell ref="K15:X15"/>
    <mergeCell ref="I17:K17"/>
    <mergeCell ref="L17:X17"/>
    <mergeCell ref="A5:X5"/>
    <mergeCell ref="A6:X6"/>
    <mergeCell ref="A7:X7"/>
    <mergeCell ref="R9:X9"/>
    <mergeCell ref="H13:J13"/>
    <mergeCell ref="K13:X13"/>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371D0-5F59-43D4-978D-9AAA4755697C}">
  <sheetPr>
    <tabColor theme="8"/>
  </sheetPr>
  <dimension ref="B1:AF32"/>
  <sheetViews>
    <sheetView showGridLines="0" workbookViewId="0"/>
  </sheetViews>
  <sheetFormatPr defaultColWidth="3.125" defaultRowHeight="18.75"/>
  <cols>
    <col min="1" max="16384" width="3.125" style="6"/>
  </cols>
  <sheetData>
    <row r="1" spans="2:24">
      <c r="X1" s="31" t="str">
        <f>IF(名称="","","名称："&amp;名称)</f>
        <v/>
      </c>
    </row>
    <row r="2" spans="2:24">
      <c r="M2"/>
      <c r="N2"/>
      <c r="O2"/>
      <c r="P2"/>
      <c r="Q2"/>
      <c r="R2"/>
      <c r="S2"/>
      <c r="T2"/>
      <c r="U2"/>
      <c r="V2"/>
      <c r="W2"/>
      <c r="X2"/>
    </row>
    <row r="3" spans="2:24" ht="24">
      <c r="B3" s="21" t="s">
        <v>160</v>
      </c>
    </row>
    <row r="5" spans="2:24" ht="30" customHeight="1">
      <c r="B5" s="177" t="s">
        <v>50</v>
      </c>
      <c r="C5" s="178"/>
      <c r="D5" s="178"/>
      <c r="E5" s="184" t="str">
        <f>IF(主たる業種="","",主たる業種)</f>
        <v/>
      </c>
      <c r="F5" s="185"/>
      <c r="G5" s="185"/>
      <c r="H5" s="186"/>
      <c r="I5" s="32"/>
      <c r="J5" s="177" t="s">
        <v>51</v>
      </c>
      <c r="K5" s="178"/>
      <c r="L5" s="179"/>
      <c r="M5" s="184" t="str">
        <f>IF(従業員数="","",従業員数)</f>
        <v/>
      </c>
      <c r="N5" s="185"/>
      <c r="O5" s="83" t="s">
        <v>56</v>
      </c>
      <c r="P5" s="7"/>
      <c r="Q5" s="177" t="s">
        <v>52</v>
      </c>
      <c r="R5" s="178"/>
      <c r="S5" s="179"/>
      <c r="T5" s="175" t="str">
        <f>IF(資本金等="","",資本金等)</f>
        <v/>
      </c>
      <c r="U5" s="176"/>
      <c r="V5" s="176"/>
      <c r="W5" s="180" t="s">
        <v>57</v>
      </c>
      <c r="X5" s="181"/>
    </row>
    <row r="6" spans="2:24" ht="9.9499999999999993" customHeight="1"/>
    <row r="7" spans="2:24" ht="9.9499999999999993" customHeight="1"/>
    <row r="8" spans="2:24" ht="21" customHeight="1">
      <c r="B8" s="162" t="s">
        <v>98</v>
      </c>
      <c r="C8" s="160"/>
      <c r="D8" s="160"/>
      <c r="E8" s="160"/>
      <c r="F8" s="160"/>
      <c r="G8" s="160"/>
      <c r="H8" s="238" t="str">
        <f>IF(事業概要="","",事業概要)</f>
        <v/>
      </c>
      <c r="I8" s="238"/>
      <c r="J8" s="238"/>
      <c r="K8" s="238"/>
      <c r="L8" s="238"/>
      <c r="M8" s="238"/>
      <c r="N8" s="238"/>
      <c r="O8" s="238"/>
      <c r="P8" s="238"/>
      <c r="Q8" s="238"/>
      <c r="R8" s="238"/>
      <c r="S8" s="238"/>
      <c r="T8" s="238"/>
      <c r="U8" s="238"/>
      <c r="V8" s="238"/>
      <c r="W8" s="238"/>
      <c r="X8" s="238"/>
    </row>
    <row r="9" spans="2:24" ht="21" customHeight="1">
      <c r="B9" s="160"/>
      <c r="C9" s="160"/>
      <c r="D9" s="160"/>
      <c r="E9" s="160"/>
      <c r="F9" s="160"/>
      <c r="G9" s="160"/>
      <c r="H9" s="238"/>
      <c r="I9" s="238"/>
      <c r="J9" s="238"/>
      <c r="K9" s="238"/>
      <c r="L9" s="238"/>
      <c r="M9" s="238"/>
      <c r="N9" s="238"/>
      <c r="O9" s="238"/>
      <c r="P9" s="238"/>
      <c r="Q9" s="238"/>
      <c r="R9" s="238"/>
      <c r="S9" s="238"/>
      <c r="T9" s="238"/>
      <c r="U9" s="238"/>
      <c r="V9" s="238"/>
      <c r="W9" s="238"/>
      <c r="X9" s="238"/>
    </row>
    <row r="10" spans="2:24" ht="21" customHeight="1">
      <c r="B10" s="160"/>
      <c r="C10" s="160"/>
      <c r="D10" s="160"/>
      <c r="E10" s="160"/>
      <c r="F10" s="160"/>
      <c r="G10" s="160"/>
      <c r="H10" s="238"/>
      <c r="I10" s="238"/>
      <c r="J10" s="238"/>
      <c r="K10" s="238"/>
      <c r="L10" s="238"/>
      <c r="M10" s="238"/>
      <c r="N10" s="238"/>
      <c r="O10" s="238"/>
      <c r="P10" s="238"/>
      <c r="Q10" s="238"/>
      <c r="R10" s="238"/>
      <c r="S10" s="238"/>
      <c r="T10" s="238"/>
      <c r="U10" s="238"/>
      <c r="V10" s="238"/>
      <c r="W10" s="238"/>
      <c r="X10" s="238"/>
    </row>
    <row r="12" spans="2:24">
      <c r="B12" s="160" t="s">
        <v>99</v>
      </c>
      <c r="C12" s="160"/>
      <c r="D12" s="160"/>
      <c r="E12" s="160"/>
      <c r="F12" s="160"/>
      <c r="G12" s="160"/>
      <c r="H12" s="161" t="s">
        <v>100</v>
      </c>
      <c r="I12" s="161"/>
      <c r="J12" s="161"/>
      <c r="K12" s="161"/>
      <c r="L12" s="161"/>
      <c r="M12" s="161"/>
      <c r="N12" s="7" t="s">
        <v>25</v>
      </c>
      <c r="O12" s="161" t="str">
        <f>IF(事業終了日="","",事業終了日)</f>
        <v/>
      </c>
      <c r="P12" s="161"/>
      <c r="Q12" s="161"/>
      <c r="R12" s="161"/>
      <c r="S12" s="161"/>
      <c r="T12" s="161"/>
    </row>
    <row r="14" spans="2:24" ht="30" customHeight="1">
      <c r="B14" s="160" t="s">
        <v>102</v>
      </c>
      <c r="C14" s="160"/>
      <c r="D14" s="160"/>
      <c r="E14" s="160"/>
      <c r="F14" s="160"/>
      <c r="G14" s="160"/>
      <c r="H14" s="160"/>
      <c r="I14" s="160"/>
      <c r="J14" s="160"/>
      <c r="K14" s="160"/>
      <c r="L14" s="160"/>
      <c r="M14" s="160"/>
      <c r="N14" s="160"/>
      <c r="O14" s="160"/>
      <c r="P14" s="160"/>
      <c r="Q14" s="160"/>
      <c r="R14" s="160"/>
      <c r="S14" s="160"/>
      <c r="T14" s="160"/>
      <c r="U14" s="160"/>
      <c r="V14" s="160"/>
      <c r="W14" s="160"/>
      <c r="X14" s="160"/>
    </row>
    <row r="15" spans="2:24" ht="30" customHeight="1">
      <c r="B15" s="170" t="s">
        <v>103</v>
      </c>
      <c r="C15" s="170"/>
      <c r="D15" s="170"/>
      <c r="E15" s="170"/>
      <c r="F15" s="170"/>
      <c r="G15" s="170"/>
      <c r="H15" s="235" t="str">
        <f>IF(コロナ融資の利用="","",コロナ融資の利用)</f>
        <v/>
      </c>
      <c r="I15" s="235"/>
      <c r="J15" s="235"/>
      <c r="K15" s="236"/>
      <c r="L15" s="236"/>
      <c r="M15" s="236"/>
      <c r="N15" s="236"/>
      <c r="O15" s="236"/>
      <c r="P15" s="236"/>
      <c r="Q15" s="236"/>
      <c r="R15" s="236"/>
      <c r="S15" s="236"/>
      <c r="T15" s="236"/>
      <c r="U15" s="236"/>
      <c r="V15" s="236"/>
      <c r="W15" s="236"/>
      <c r="X15" s="236"/>
    </row>
    <row r="16" spans="2:24" ht="30" customHeight="1">
      <c r="B16" s="170" t="s">
        <v>104</v>
      </c>
      <c r="C16" s="170"/>
      <c r="D16" s="170"/>
      <c r="E16" s="170"/>
      <c r="F16" s="170"/>
      <c r="G16" s="170"/>
      <c r="H16" s="237" t="str">
        <f>IF(コロナ融資名="","",コロナ融資名)</f>
        <v/>
      </c>
      <c r="I16" s="237"/>
      <c r="J16" s="237"/>
      <c r="K16" s="237"/>
      <c r="L16" s="237"/>
      <c r="M16" s="237"/>
      <c r="N16" s="237"/>
      <c r="O16" s="237"/>
      <c r="P16" s="237"/>
      <c r="Q16" s="237"/>
      <c r="R16" s="237"/>
      <c r="S16" s="237"/>
      <c r="T16" s="237"/>
      <c r="U16" s="237"/>
      <c r="V16" s="237"/>
      <c r="W16" s="237"/>
      <c r="X16" s="237"/>
    </row>
    <row r="17" spans="2:32" ht="30" customHeight="1">
      <c r="B17" s="168" t="s">
        <v>27</v>
      </c>
      <c r="C17" s="168"/>
      <c r="D17" s="168"/>
      <c r="E17" s="168"/>
      <c r="F17" s="168"/>
      <c r="G17" s="168"/>
      <c r="H17" s="164" t="str">
        <f>IF(補助率="","",補助率)</f>
        <v/>
      </c>
      <c r="I17" s="164"/>
      <c r="J17" s="164"/>
      <c r="K17" s="172"/>
      <c r="L17" s="172"/>
      <c r="M17" s="172"/>
      <c r="N17" s="172"/>
      <c r="O17" s="172"/>
      <c r="P17" s="172"/>
      <c r="Q17" s="172"/>
      <c r="R17" s="172"/>
      <c r="S17" s="172"/>
      <c r="T17" s="172"/>
      <c r="U17" s="172"/>
      <c r="V17" s="172"/>
      <c r="W17" s="172"/>
      <c r="X17" s="172"/>
    </row>
    <row r="19" spans="2:32" ht="30" customHeight="1">
      <c r="B19" s="165" t="s">
        <v>135</v>
      </c>
      <c r="C19" s="165"/>
      <c r="D19" s="165"/>
      <c r="E19" s="165"/>
      <c r="F19" s="165"/>
      <c r="G19" s="165"/>
      <c r="H19" s="158" t="s">
        <v>106</v>
      </c>
      <c r="I19" s="158"/>
      <c r="J19" s="158"/>
      <c r="K19" s="158"/>
      <c r="L19" s="158"/>
      <c r="M19" s="158"/>
      <c r="N19" s="167" t="s">
        <v>107</v>
      </c>
      <c r="O19" s="167"/>
      <c r="P19" s="167"/>
      <c r="Q19" s="167"/>
      <c r="R19" s="167"/>
      <c r="S19" s="167"/>
      <c r="T19"/>
      <c r="U19"/>
      <c r="V19"/>
      <c r="W19"/>
    </row>
    <row r="20" spans="2:32" ht="30" customHeight="1">
      <c r="B20" s="155" t="str">
        <f>IF(実績_補助対象経費=0,"",実績_補助対象経費)</f>
        <v/>
      </c>
      <c r="C20" s="155"/>
      <c r="D20" s="155"/>
      <c r="E20" s="155"/>
      <c r="F20" s="155"/>
      <c r="G20" s="155"/>
      <c r="H20" s="155" t="str">
        <f>IF(実績_補助対象経費="","",ROUNDDOWN(B20*補助率,0))</f>
        <v/>
      </c>
      <c r="I20" s="155"/>
      <c r="J20" s="155"/>
      <c r="K20" s="155"/>
      <c r="L20" s="155"/>
      <c r="M20" s="155"/>
      <c r="N20" s="166" t="str">
        <f>IF(実績_補助対象経費="","",IF(H20&gt;=2000000,2000000,IF(H20&lt;200000,"補助限度額未達",ROUNDDOWN(H20,-3))))</f>
        <v/>
      </c>
      <c r="O20" s="166"/>
      <c r="P20" s="166"/>
      <c r="Q20" s="166"/>
      <c r="R20" s="166"/>
      <c r="S20" s="166"/>
    </row>
    <row r="21" spans="2:32">
      <c r="B21" s="6" t="s">
        <v>134</v>
      </c>
      <c r="P21"/>
      <c r="Q21"/>
    </row>
    <row r="22" spans="2:32">
      <c r="P22"/>
      <c r="Q22"/>
    </row>
    <row r="23" spans="2:32" ht="21" customHeight="1">
      <c r="B23" s="9" t="s">
        <v>133</v>
      </c>
      <c r="C23"/>
      <c r="D23"/>
      <c r="E23"/>
      <c r="F23"/>
      <c r="G23"/>
      <c r="H23"/>
      <c r="I23"/>
      <c r="J23"/>
      <c r="K23"/>
      <c r="L23"/>
      <c r="M23"/>
      <c r="N23"/>
      <c r="O23"/>
      <c r="P23"/>
      <c r="Q23"/>
      <c r="R23"/>
      <c r="S23"/>
    </row>
    <row r="24" spans="2:32" ht="30" customHeight="1">
      <c r="B24" s="154" t="s">
        <v>105</v>
      </c>
      <c r="C24" s="154"/>
      <c r="D24" s="154"/>
      <c r="E24" s="154"/>
      <c r="F24" s="154"/>
      <c r="G24" s="154"/>
      <c r="H24" s="158" t="s">
        <v>108</v>
      </c>
      <c r="I24" s="158"/>
      <c r="J24" s="158"/>
      <c r="K24" s="158"/>
      <c r="L24" s="158"/>
      <c r="M24" s="158"/>
      <c r="N24" s="156" t="s">
        <v>109</v>
      </c>
      <c r="O24" s="174"/>
      <c r="P24" s="174"/>
      <c r="Q24" s="174"/>
      <c r="R24" s="174"/>
      <c r="S24" s="174"/>
    </row>
    <row r="25" spans="2:32" ht="30" customHeight="1">
      <c r="B25" s="155" t="str">
        <f>IF('総コスト、エネコス(入力・印刷）'!F6="","",'総コスト、エネコス(入力・印刷）'!F6)</f>
        <v/>
      </c>
      <c r="C25" s="155"/>
      <c r="D25" s="155"/>
      <c r="E25" s="155"/>
      <c r="F25" s="155"/>
      <c r="G25" s="155"/>
      <c r="H25" s="155" t="str">
        <f>IF('総コスト、エネコス(入力・印刷）'!F18="","",'総コスト、エネコス(入力・印刷）'!F18)</f>
        <v/>
      </c>
      <c r="I25" s="155"/>
      <c r="J25" s="155"/>
      <c r="K25" s="155"/>
      <c r="L25" s="155"/>
      <c r="M25" s="155"/>
      <c r="N25" s="157" t="str">
        <f>IF(OR(総コスト="",エネコス=""),"",ROUND(エネコス/総コスト,3))</f>
        <v/>
      </c>
      <c r="O25" s="157"/>
      <c r="P25" s="157"/>
      <c r="Q25" s="157"/>
      <c r="R25" s="157"/>
      <c r="S25" s="157"/>
      <c r="AC25"/>
    </row>
    <row r="26" spans="2:32" ht="21" customHeight="1">
      <c r="C26"/>
      <c r="D26"/>
      <c r="E26"/>
      <c r="F26"/>
      <c r="G26"/>
      <c r="H26"/>
      <c r="I26"/>
      <c r="J26"/>
      <c r="K26"/>
      <c r="L26"/>
      <c r="M26"/>
      <c r="N26"/>
      <c r="O26"/>
      <c r="P26"/>
      <c r="Q26"/>
      <c r="R26"/>
      <c r="S26"/>
      <c r="AC26"/>
    </row>
    <row r="27" spans="2:32" ht="21" customHeight="1">
      <c r="B27" s="8" t="s">
        <v>145</v>
      </c>
      <c r="C27"/>
      <c r="D27"/>
      <c r="E27"/>
      <c r="F27"/>
      <c r="G27"/>
      <c r="H27"/>
      <c r="I27"/>
      <c r="J27"/>
      <c r="K27"/>
      <c r="L27"/>
      <c r="M27"/>
      <c r="N27"/>
      <c r="O27"/>
      <c r="P27"/>
      <c r="Q27"/>
      <c r="R27"/>
      <c r="S27"/>
      <c r="AC27"/>
    </row>
    <row r="28" spans="2:32" ht="30" customHeight="1">
      <c r="B28" s="158" t="s">
        <v>110</v>
      </c>
      <c r="C28" s="158"/>
      <c r="D28" s="158"/>
      <c r="E28" s="158"/>
      <c r="F28" s="158"/>
      <c r="G28" s="158"/>
      <c r="H28" s="158"/>
      <c r="I28" s="158"/>
      <c r="J28" s="158"/>
      <c r="K28" s="158"/>
      <c r="L28" s="158"/>
      <c r="M28" s="158"/>
      <c r="N28" s="159" t="str">
        <f>IF(実績_年間削減額=0,"",実績_年間削減額)</f>
        <v/>
      </c>
      <c r="O28" s="159"/>
      <c r="P28" s="159"/>
      <c r="Q28" s="159"/>
      <c r="R28" s="159"/>
      <c r="S28" s="159"/>
      <c r="AF28"/>
    </row>
    <row r="29" spans="2:32" ht="39" customHeight="1">
      <c r="B29" s="154" t="s">
        <v>111</v>
      </c>
      <c r="C29" s="154"/>
      <c r="D29" s="154"/>
      <c r="E29" s="154"/>
      <c r="F29" s="154"/>
      <c r="G29" s="154"/>
      <c r="H29" s="154"/>
      <c r="I29" s="154"/>
      <c r="J29" s="154"/>
      <c r="K29" s="156" t="s">
        <v>112</v>
      </c>
      <c r="L29" s="156"/>
      <c r="M29" s="156"/>
      <c r="N29" s="156"/>
      <c r="O29" s="156"/>
      <c r="P29" s="156"/>
      <c r="Q29" s="156"/>
      <c r="R29" s="156"/>
      <c r="S29" s="156"/>
    </row>
    <row r="30" spans="2:32" ht="30" customHeight="1">
      <c r="B30" s="155" t="str">
        <f>IF(実績_年間削減額="","",エネコス-実績_年間削減額)</f>
        <v/>
      </c>
      <c r="C30" s="155"/>
      <c r="D30" s="155"/>
      <c r="E30" s="155"/>
      <c r="F30" s="155"/>
      <c r="G30" s="155"/>
      <c r="H30" s="155"/>
      <c r="I30" s="155"/>
      <c r="J30" s="155"/>
      <c r="K30" s="157" t="str">
        <f>IF(実績_年間削減額="","",ROUND((エネコス-B30)/エネコス,3))</f>
        <v/>
      </c>
      <c r="L30" s="157"/>
      <c r="M30" s="157"/>
      <c r="N30" s="157"/>
      <c r="O30" s="157"/>
      <c r="P30" s="157"/>
      <c r="Q30" s="157"/>
      <c r="R30" s="157"/>
      <c r="S30" s="157"/>
    </row>
    <row r="31" spans="2:32" ht="21" customHeight="1">
      <c r="C31"/>
      <c r="D31"/>
      <c r="E31"/>
      <c r="F31"/>
      <c r="G31"/>
      <c r="H31"/>
      <c r="I31"/>
      <c r="J31"/>
      <c r="K31"/>
      <c r="L31"/>
      <c r="M31"/>
      <c r="N31"/>
      <c r="O31"/>
      <c r="P31"/>
      <c r="Q31"/>
      <c r="R31"/>
      <c r="S31"/>
    </row>
    <row r="32" spans="2:32" ht="21" customHeight="1">
      <c r="C32"/>
      <c r="D32"/>
      <c r="E32"/>
      <c r="F32"/>
      <c r="G32"/>
      <c r="H32"/>
      <c r="I32"/>
      <c r="J32"/>
      <c r="K32"/>
      <c r="L32"/>
      <c r="M32"/>
      <c r="N32"/>
      <c r="O32"/>
      <c r="P32"/>
      <c r="Q32"/>
      <c r="R32"/>
      <c r="S32"/>
    </row>
  </sheetData>
  <sheetProtection insertRows="0" deleteRows="0"/>
  <mergeCells count="39">
    <mergeCell ref="W5:X5"/>
    <mergeCell ref="B8:G10"/>
    <mergeCell ref="H8:X10"/>
    <mergeCell ref="B12:G12"/>
    <mergeCell ref="H12:M12"/>
    <mergeCell ref="O12:T12"/>
    <mergeCell ref="B5:D5"/>
    <mergeCell ref="E5:H5"/>
    <mergeCell ref="J5:L5"/>
    <mergeCell ref="M5:N5"/>
    <mergeCell ref="Q5:S5"/>
    <mergeCell ref="T5:V5"/>
    <mergeCell ref="B14:X14"/>
    <mergeCell ref="B15:G15"/>
    <mergeCell ref="H15:J15"/>
    <mergeCell ref="K15:X15"/>
    <mergeCell ref="B16:G16"/>
    <mergeCell ref="H16:X16"/>
    <mergeCell ref="B17:G17"/>
    <mergeCell ref="H17:J17"/>
    <mergeCell ref="K17:X17"/>
    <mergeCell ref="B19:G19"/>
    <mergeCell ref="H19:M19"/>
    <mergeCell ref="N19:S19"/>
    <mergeCell ref="B20:G20"/>
    <mergeCell ref="H20:M20"/>
    <mergeCell ref="N20:S20"/>
    <mergeCell ref="B24:G24"/>
    <mergeCell ref="H24:M24"/>
    <mergeCell ref="N24:S24"/>
    <mergeCell ref="B30:J30"/>
    <mergeCell ref="K30:S30"/>
    <mergeCell ref="B25:G25"/>
    <mergeCell ref="H25:M25"/>
    <mergeCell ref="N25:S25"/>
    <mergeCell ref="B28:M28"/>
    <mergeCell ref="N28:S28"/>
    <mergeCell ref="B29:J29"/>
    <mergeCell ref="K29:S29"/>
  </mergeCells>
  <phoneticPr fontId="2"/>
  <pageMargins left="0.7" right="0.7" top="0.73" bottom="0.39"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8F0A0-0EE8-4DAF-AF89-38960771118A}">
  <sheetPr>
    <tabColor theme="8"/>
    <pageSetUpPr fitToPage="1"/>
  </sheetPr>
  <dimension ref="A1:J29"/>
  <sheetViews>
    <sheetView showGridLines="0" zoomScaleNormal="100" workbookViewId="0"/>
  </sheetViews>
  <sheetFormatPr defaultRowHeight="18.75"/>
  <cols>
    <col min="1" max="1" width="3.125" style="6" customWidth="1"/>
    <col min="2" max="2" width="9" style="6"/>
    <col min="3" max="3" width="17.25" style="6" bestFit="1" customWidth="1"/>
    <col min="4" max="4" width="23.5" style="6" bestFit="1" customWidth="1"/>
    <col min="5" max="12" width="3.125" style="6" customWidth="1"/>
    <col min="13" max="16384" width="9" style="6"/>
  </cols>
  <sheetData>
    <row r="1" spans="1:10">
      <c r="A1"/>
      <c r="B1"/>
      <c r="C1"/>
      <c r="D1"/>
      <c r="E1"/>
      <c r="F1"/>
      <c r="G1"/>
      <c r="H1"/>
      <c r="I1"/>
      <c r="J1"/>
    </row>
    <row r="2" spans="1:10">
      <c r="A2"/>
      <c r="B2"/>
      <c r="C2"/>
      <c r="D2"/>
      <c r="E2"/>
      <c r="F2"/>
      <c r="G2"/>
      <c r="H2"/>
      <c r="I2"/>
      <c r="J2"/>
    </row>
    <row r="3" spans="1:10" ht="30" customHeight="1">
      <c r="A3"/>
      <c r="B3"/>
      <c r="C3"/>
      <c r="D3"/>
      <c r="E3"/>
      <c r="F3"/>
      <c r="G3"/>
      <c r="H3"/>
      <c r="I3"/>
      <c r="J3"/>
    </row>
    <row r="4" spans="1:10" ht="9.9499999999999993" customHeight="1">
      <c r="A4"/>
      <c r="B4"/>
      <c r="C4"/>
      <c r="D4"/>
      <c r="E4"/>
      <c r="F4"/>
      <c r="G4"/>
      <c r="H4"/>
      <c r="I4"/>
      <c r="J4"/>
    </row>
    <row r="5" spans="1:10" ht="30" customHeight="1">
      <c r="A5"/>
      <c r="B5"/>
      <c r="C5"/>
      <c r="D5"/>
      <c r="E5"/>
      <c r="F5"/>
      <c r="G5"/>
      <c r="H5"/>
      <c r="I5"/>
      <c r="J5"/>
    </row>
    <row r="6" spans="1:10" ht="9.9499999999999993" customHeight="1">
      <c r="A6"/>
      <c r="B6"/>
      <c r="C6"/>
      <c r="D6"/>
      <c r="E6"/>
      <c r="F6"/>
      <c r="G6"/>
      <c r="H6"/>
      <c r="I6"/>
      <c r="J6"/>
    </row>
    <row r="7" spans="1:10">
      <c r="A7"/>
      <c r="B7"/>
      <c r="C7"/>
      <c r="D7"/>
      <c r="E7"/>
      <c r="F7"/>
      <c r="G7"/>
      <c r="H7"/>
      <c r="I7"/>
      <c r="J7"/>
    </row>
    <row r="8" spans="1:10" ht="36" customHeight="1">
      <c r="A8"/>
      <c r="B8"/>
      <c r="C8"/>
      <c r="D8"/>
      <c r="E8"/>
      <c r="F8"/>
      <c r="G8"/>
      <c r="H8"/>
      <c r="I8"/>
      <c r="J8"/>
    </row>
    <row r="9" spans="1:10" ht="36" customHeight="1">
      <c r="A9"/>
      <c r="B9"/>
      <c r="C9"/>
      <c r="D9"/>
      <c r="E9"/>
      <c r="F9"/>
      <c r="G9"/>
      <c r="H9"/>
      <c r="I9"/>
      <c r="J9"/>
    </row>
    <row r="10" spans="1:10" ht="36" customHeight="1">
      <c r="A10"/>
      <c r="B10"/>
      <c r="C10"/>
      <c r="D10"/>
      <c r="E10"/>
      <c r="F10"/>
      <c r="G10"/>
      <c r="H10"/>
      <c r="I10"/>
      <c r="J10"/>
    </row>
    <row r="11" spans="1:10" ht="9.9499999999999993" customHeight="1">
      <c r="A11"/>
      <c r="B11"/>
      <c r="C11"/>
      <c r="D11"/>
      <c r="E11"/>
      <c r="F11"/>
      <c r="G11"/>
      <c r="H11"/>
      <c r="I11"/>
      <c r="J11"/>
    </row>
    <row r="12" spans="1:10">
      <c r="A12"/>
      <c r="B12"/>
      <c r="C12"/>
      <c r="D12"/>
      <c r="E12"/>
      <c r="F12"/>
      <c r="G12"/>
      <c r="H12"/>
      <c r="I12"/>
      <c r="J12"/>
    </row>
    <row r="13" spans="1:10" ht="54" customHeight="1">
      <c r="A13"/>
      <c r="B13"/>
      <c r="C13"/>
      <c r="D13"/>
      <c r="E13"/>
      <c r="F13"/>
      <c r="G13"/>
      <c r="H13"/>
      <c r="I13"/>
      <c r="J13"/>
    </row>
    <row r="14" spans="1:10">
      <c r="A14"/>
      <c r="B14"/>
      <c r="C14"/>
      <c r="D14"/>
      <c r="E14"/>
      <c r="F14"/>
      <c r="G14"/>
      <c r="H14"/>
      <c r="I14"/>
      <c r="J14"/>
    </row>
    <row r="15" spans="1:10" ht="30" customHeight="1">
      <c r="A15"/>
      <c r="B15"/>
      <c r="C15"/>
      <c r="D15"/>
      <c r="E15"/>
      <c r="F15"/>
      <c r="G15"/>
      <c r="H15"/>
      <c r="I15"/>
      <c r="J15"/>
    </row>
    <row r="16" spans="1:10" ht="9.9499999999999993" customHeight="1">
      <c r="A16"/>
      <c r="B16"/>
      <c r="C16"/>
      <c r="D16"/>
      <c r="E16"/>
      <c r="F16"/>
      <c r="G16"/>
      <c r="H16"/>
      <c r="I16"/>
      <c r="J16"/>
    </row>
    <row r="17" spans="1:10" ht="30" customHeight="1">
      <c r="A17"/>
      <c r="B17"/>
      <c r="C17"/>
      <c r="D17"/>
      <c r="E17"/>
      <c r="F17"/>
      <c r="G17"/>
      <c r="H17"/>
      <c r="I17"/>
      <c r="J17"/>
    </row>
    <row r="18" spans="1:10">
      <c r="A18"/>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A23"/>
      <c r="B23"/>
      <c r="C23"/>
      <c r="D23"/>
      <c r="E23"/>
      <c r="F23"/>
      <c r="G23"/>
      <c r="H23"/>
      <c r="I23"/>
      <c r="J23"/>
    </row>
    <row r="24" spans="1:10">
      <c r="A24"/>
      <c r="B24"/>
      <c r="C24"/>
      <c r="D24"/>
      <c r="E24"/>
      <c r="F24"/>
      <c r="G24"/>
      <c r="H24"/>
      <c r="I24"/>
      <c r="J24"/>
    </row>
    <row r="25" spans="1:10">
      <c r="A25"/>
      <c r="B25"/>
      <c r="C25"/>
      <c r="D25"/>
      <c r="E25"/>
      <c r="F25"/>
      <c r="G25"/>
      <c r="H25"/>
      <c r="I25"/>
      <c r="J25"/>
    </row>
    <row r="26" spans="1:10">
      <c r="A26"/>
      <c r="B26"/>
      <c r="C26"/>
      <c r="D26"/>
      <c r="E26"/>
      <c r="F26"/>
      <c r="G26"/>
      <c r="H26"/>
      <c r="I26"/>
      <c r="J26"/>
    </row>
    <row r="27" spans="1:10">
      <c r="A27"/>
      <c r="B27"/>
      <c r="C27"/>
      <c r="D27"/>
      <c r="E27"/>
      <c r="F27"/>
      <c r="G27"/>
      <c r="H27"/>
      <c r="I27"/>
      <c r="J27"/>
    </row>
    <row r="28" spans="1:10">
      <c r="A28"/>
      <c r="B28"/>
      <c r="C28"/>
      <c r="D28"/>
      <c r="E28"/>
      <c r="F28"/>
      <c r="G28"/>
      <c r="H28"/>
      <c r="I28"/>
      <c r="J28"/>
    </row>
    <row r="29" spans="1:10">
      <c r="A29"/>
      <c r="B29"/>
      <c r="C29"/>
      <c r="D29"/>
      <c r="E29"/>
      <c r="F29"/>
      <c r="G29"/>
      <c r="H29"/>
      <c r="I29"/>
      <c r="J29"/>
    </row>
  </sheetData>
  <phoneticPr fontId="2"/>
  <printOptions horizontalCentered="1" verticalCentered="1"/>
  <pageMargins left="0.70866141732283472" right="0.70866141732283472" top="0.39370078740157483" bottom="0.39370078740157483" header="0.31496062992125984" footer="0.31496062992125984"/>
  <pageSetup paperSize="9"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B1BEB-256C-4CB9-90C0-D809E0C5C9E8}">
  <sheetPr>
    <tabColor theme="8"/>
    <pageSetUpPr fitToPage="1"/>
  </sheetPr>
  <dimension ref="A1:M20"/>
  <sheetViews>
    <sheetView showGridLines="0" workbookViewId="0"/>
  </sheetViews>
  <sheetFormatPr defaultRowHeight="18.75"/>
  <cols>
    <col min="1" max="1" width="5.875" customWidth="1"/>
    <col min="2" max="2" width="25.5" bestFit="1" customWidth="1"/>
    <col min="4" max="5" width="13" bestFit="1" customWidth="1"/>
    <col min="6" max="6" width="17.25" bestFit="1" customWidth="1"/>
    <col min="7" max="7" width="21.375" bestFit="1" customWidth="1"/>
    <col min="8" max="8" width="5.25" bestFit="1" customWidth="1"/>
    <col min="9" max="9" width="5.25" customWidth="1"/>
    <col min="10" max="10" width="29.625" bestFit="1" customWidth="1"/>
    <col min="11" max="11" width="21.375" bestFit="1" customWidth="1"/>
    <col min="12" max="12" width="13" bestFit="1" customWidth="1"/>
    <col min="13" max="13" width="9.5" bestFit="1" customWidth="1"/>
  </cols>
  <sheetData>
    <row r="1" spans="1:13" ht="18.75" customHeight="1">
      <c r="G1" s="31" t="str">
        <f>IF(名称="","","名称："&amp;名称)</f>
        <v/>
      </c>
    </row>
    <row r="2" spans="1:13" ht="9.9499999999999993" customHeight="1">
      <c r="A2" s="54"/>
    </row>
    <row r="3" spans="1:13" ht="25.5">
      <c r="A3" s="54" t="s">
        <v>168</v>
      </c>
    </row>
    <row r="4" spans="1:13" ht="9.9499999999999993" customHeight="1">
      <c r="A4" s="54"/>
    </row>
    <row r="5" spans="1:13" ht="18.75" customHeight="1">
      <c r="G5" s="121" t="s">
        <v>248</v>
      </c>
    </row>
    <row r="6" spans="1:13" ht="36">
      <c r="A6" s="43" t="s">
        <v>117</v>
      </c>
      <c r="B6" s="43" t="s">
        <v>113</v>
      </c>
      <c r="C6" s="43" t="s">
        <v>69</v>
      </c>
      <c r="D6" s="42" t="s">
        <v>115</v>
      </c>
      <c r="E6" s="42" t="s">
        <v>116</v>
      </c>
      <c r="F6" s="42" t="s">
        <v>163</v>
      </c>
      <c r="G6" s="42" t="s">
        <v>137</v>
      </c>
    </row>
    <row r="7" spans="1:13" ht="27" customHeight="1">
      <c r="A7" s="44">
        <v>1</v>
      </c>
      <c r="B7" s="115"/>
      <c r="C7" s="57"/>
      <c r="D7" s="58"/>
      <c r="E7" s="75" t="str">
        <f>IF(OR(ISBLANK(C7),ISBLANK(D7)),"",C7*D7)</f>
        <v/>
      </c>
      <c r="F7" s="59"/>
      <c r="G7" s="47"/>
    </row>
    <row r="8" spans="1:13" ht="27" customHeight="1">
      <c r="A8" s="44">
        <v>2</v>
      </c>
      <c r="B8" s="115"/>
      <c r="C8" s="57"/>
      <c r="D8" s="58"/>
      <c r="E8" s="75" t="str">
        <f t="shared" ref="E8:E16" si="0">IF(OR(ISBLANK(C8),ISBLANK(D8)),"",C8*D8)</f>
        <v/>
      </c>
      <c r="F8" s="59"/>
      <c r="G8" s="47"/>
    </row>
    <row r="9" spans="1:13" ht="27" customHeight="1">
      <c r="A9" s="44">
        <v>3</v>
      </c>
      <c r="B9" s="115"/>
      <c r="C9" s="57"/>
      <c r="D9" s="58"/>
      <c r="E9" s="75" t="str">
        <f t="shared" si="0"/>
        <v/>
      </c>
      <c r="F9" s="59"/>
      <c r="G9" s="47"/>
    </row>
    <row r="10" spans="1:13" ht="27" customHeight="1">
      <c r="A10" s="44">
        <v>4</v>
      </c>
      <c r="B10" s="115"/>
      <c r="C10" s="57"/>
      <c r="D10" s="58"/>
      <c r="E10" s="75" t="str">
        <f t="shared" si="0"/>
        <v/>
      </c>
      <c r="F10" s="59"/>
      <c r="G10" s="47"/>
    </row>
    <row r="11" spans="1:13" ht="27" customHeight="1">
      <c r="A11" s="44">
        <v>5</v>
      </c>
      <c r="B11" s="115"/>
      <c r="C11" s="57"/>
      <c r="D11" s="58"/>
      <c r="E11" s="75" t="str">
        <f t="shared" si="0"/>
        <v/>
      </c>
      <c r="F11" s="59"/>
      <c r="G11" s="47"/>
    </row>
    <row r="12" spans="1:13" ht="27" customHeight="1">
      <c r="A12" s="44">
        <v>6</v>
      </c>
      <c r="B12" s="115"/>
      <c r="C12" s="57"/>
      <c r="D12" s="58"/>
      <c r="E12" s="75" t="str">
        <f>IF(OR(ISBLANK(C12),ISBLANK(D12)),"",C12*D12)</f>
        <v/>
      </c>
      <c r="F12" s="59"/>
      <c r="G12" s="47"/>
    </row>
    <row r="13" spans="1:13" ht="27" customHeight="1">
      <c r="A13" s="44">
        <v>7</v>
      </c>
      <c r="B13" s="115"/>
      <c r="C13" s="57"/>
      <c r="D13" s="58"/>
      <c r="E13" s="75" t="str">
        <f t="shared" si="0"/>
        <v/>
      </c>
      <c r="F13" s="59"/>
      <c r="G13" s="47"/>
      <c r="M13" s="45"/>
    </row>
    <row r="14" spans="1:13" ht="27" customHeight="1">
      <c r="A14" s="44">
        <v>8</v>
      </c>
      <c r="B14" s="115"/>
      <c r="C14" s="57"/>
      <c r="D14" s="58"/>
      <c r="E14" s="75" t="str">
        <f t="shared" si="0"/>
        <v/>
      </c>
      <c r="F14" s="59"/>
      <c r="G14" s="47"/>
    </row>
    <row r="15" spans="1:13" ht="27" customHeight="1">
      <c r="A15" s="44">
        <v>9</v>
      </c>
      <c r="B15" s="115"/>
      <c r="C15" s="57"/>
      <c r="D15" s="58"/>
      <c r="E15" s="75" t="str">
        <f t="shared" si="0"/>
        <v/>
      </c>
      <c r="F15" s="59"/>
      <c r="G15" s="47"/>
    </row>
    <row r="16" spans="1:13" ht="27" customHeight="1">
      <c r="A16" s="44">
        <v>10</v>
      </c>
      <c r="B16" s="115"/>
      <c r="C16" s="57"/>
      <c r="D16" s="58"/>
      <c r="E16" s="75" t="str">
        <f t="shared" si="0"/>
        <v/>
      </c>
      <c r="F16" s="59"/>
      <c r="G16" s="47"/>
    </row>
    <row r="17" spans="1:7" ht="27" customHeight="1">
      <c r="A17" s="61"/>
      <c r="B17" s="66" t="s">
        <v>144</v>
      </c>
      <c r="C17" s="62"/>
      <c r="D17" s="63"/>
      <c r="E17" s="63"/>
      <c r="F17" s="64"/>
      <c r="G17" s="65"/>
    </row>
    <row r="18" spans="1:7" ht="27" customHeight="1">
      <c r="A18" s="6"/>
      <c r="B18" s="6"/>
      <c r="C18" s="158" t="s">
        <v>26</v>
      </c>
      <c r="D18" s="158"/>
      <c r="E18" s="60" t="str">
        <f>IF(SUM(E6:E17)=0,"",SUM(E6:E17))</f>
        <v/>
      </c>
      <c r="F18" s="46"/>
      <c r="G18" s="60" t="str">
        <f>IF(SUM(G6:G17)=0,"",SUM(G6:G17))</f>
        <v/>
      </c>
    </row>
    <row r="20" spans="1:7" ht="18.75" customHeight="1"/>
  </sheetData>
  <sheetProtection insertRows="0"/>
  <mergeCells count="1">
    <mergeCell ref="C18:D18"/>
  </mergeCells>
  <phoneticPr fontId="2"/>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2110E-DFAE-499D-A2A0-94E9D98C362D}">
  <sheetPr>
    <tabColor theme="8"/>
    <pageSetUpPr fitToPage="1"/>
  </sheetPr>
  <dimension ref="A1:C26"/>
  <sheetViews>
    <sheetView showGridLines="0" workbookViewId="0"/>
  </sheetViews>
  <sheetFormatPr defaultRowHeight="18.75"/>
  <cols>
    <col min="1" max="1" width="6.625" customWidth="1"/>
    <col min="2" max="2" width="27.875" customWidth="1"/>
    <col min="3" max="3" width="82.75" customWidth="1"/>
    <col min="4" max="4" width="3.125" customWidth="1"/>
  </cols>
  <sheetData>
    <row r="1" spans="1:3">
      <c r="C1" s="31" t="str">
        <f>IF(名称="","","名称："&amp;名称)</f>
        <v/>
      </c>
    </row>
    <row r="2" spans="1:3" ht="24">
      <c r="A2" s="53" t="s">
        <v>167</v>
      </c>
    </row>
    <row r="3" spans="1:3" ht="9.9499999999999993" customHeight="1"/>
    <row r="4" spans="1:3" ht="24">
      <c r="A4" s="53" t="s">
        <v>138</v>
      </c>
    </row>
    <row r="5" spans="1:3" ht="9.9499999999999993" customHeight="1"/>
    <row r="6" spans="1:3">
      <c r="A6" s="9" t="s">
        <v>166</v>
      </c>
    </row>
    <row r="7" spans="1:3">
      <c r="A7" s="43" t="s">
        <v>117</v>
      </c>
      <c r="B7" s="55" t="s">
        <v>113</v>
      </c>
      <c r="C7" s="55" t="s">
        <v>142</v>
      </c>
    </row>
    <row r="8" spans="1:3" ht="39.950000000000003" customHeight="1">
      <c r="A8" s="44">
        <v>1</v>
      </c>
      <c r="B8" s="56" t="str">
        <f>IF(ISBLANK('実績_設備機器・年間削減額(入力・印刷) '!B7),"",'実績_設備機器・年間削減額(入力・印刷) '!B7)</f>
        <v/>
      </c>
      <c r="C8" s="76"/>
    </row>
    <row r="9" spans="1:3" ht="39.950000000000003" customHeight="1">
      <c r="A9" s="44">
        <v>2</v>
      </c>
      <c r="B9" s="56" t="str">
        <f>IF(ISBLANK('実績_設備機器・年間削減額(入力・印刷) '!B8),"",'実績_設備機器・年間削減額(入力・印刷) '!B8)</f>
        <v/>
      </c>
      <c r="C9" s="76"/>
    </row>
    <row r="10" spans="1:3" ht="39.950000000000003" customHeight="1">
      <c r="A10" s="44">
        <v>3</v>
      </c>
      <c r="B10" s="56" t="str">
        <f>IF(ISBLANK('実績_設備機器・年間削減額(入力・印刷) '!B9),"",'実績_設備機器・年間削減額(入力・印刷) '!B9)</f>
        <v/>
      </c>
      <c r="C10" s="76"/>
    </row>
    <row r="11" spans="1:3" ht="39.950000000000003" customHeight="1">
      <c r="A11" s="44">
        <v>4</v>
      </c>
      <c r="B11" s="56" t="str">
        <f>IF(ISBLANK('実績_設備機器・年間削減額(入力・印刷) '!B10),"",'実績_設備機器・年間削減額(入力・印刷) '!B10)</f>
        <v/>
      </c>
      <c r="C11" s="76"/>
    </row>
    <row r="12" spans="1:3" ht="39.950000000000003" customHeight="1">
      <c r="A12" s="44">
        <v>5</v>
      </c>
      <c r="B12" s="56" t="str">
        <f>IF(ISBLANK('実績_設備機器・年間削減額(入力・印刷) '!B11),"",'実績_設備機器・年間削減額(入力・印刷) '!B11)</f>
        <v/>
      </c>
      <c r="C12" s="76"/>
    </row>
    <row r="13" spans="1:3" ht="39.950000000000003" hidden="1" customHeight="1">
      <c r="A13" s="44">
        <v>6</v>
      </c>
      <c r="B13" s="56" t="str">
        <f>IF(ISBLANK('実績_設備機器・年間削減額(入力・印刷) '!B12),"",'実績_設備機器・年間削減額(入力・印刷) '!B12)</f>
        <v/>
      </c>
      <c r="C13" s="76"/>
    </row>
    <row r="14" spans="1:3" ht="39.950000000000003" hidden="1" customHeight="1">
      <c r="A14" s="44">
        <v>7</v>
      </c>
      <c r="B14" s="56" t="str">
        <f>IF(ISBLANK('実績_設備機器・年間削減額(入力・印刷) '!B13),"",'実績_設備機器・年間削減額(入力・印刷) '!B13)</f>
        <v/>
      </c>
      <c r="C14" s="76"/>
    </row>
    <row r="15" spans="1:3" ht="39.950000000000003" hidden="1" customHeight="1">
      <c r="A15" s="44">
        <v>8</v>
      </c>
      <c r="B15" s="56" t="str">
        <f>IF(ISBLANK('実績_設備機器・年間削減額(入力・印刷) '!B14),"",'実績_設備機器・年間削減額(入力・印刷) '!B14)</f>
        <v/>
      </c>
      <c r="C15" s="76"/>
    </row>
    <row r="16" spans="1:3" ht="39.950000000000003" hidden="1" customHeight="1">
      <c r="A16" s="44">
        <v>9</v>
      </c>
      <c r="B16" s="56" t="str">
        <f>IF(ISBLANK('実績_設備機器・年間削減額(入力・印刷) '!B15),"",'実績_設備機器・年間削減額(入力・印刷) '!B15)</f>
        <v/>
      </c>
      <c r="C16" s="76"/>
    </row>
    <row r="17" spans="1:3" ht="39.950000000000003" hidden="1" customHeight="1">
      <c r="A17" s="44">
        <v>10</v>
      </c>
      <c r="B17" s="56" t="str">
        <f>IF(ISBLANK('実績_設備機器・年間削減額(入力・印刷) '!B16),"",'実績_設備機器・年間削減額(入力・印刷) '!B16)</f>
        <v/>
      </c>
      <c r="C17" s="76"/>
    </row>
    <row r="18" spans="1:3" hidden="1">
      <c r="A18" s="61"/>
      <c r="B18" s="66" t="s">
        <v>146</v>
      </c>
      <c r="C18" s="77"/>
    </row>
    <row r="20" spans="1:3">
      <c r="A20" s="9" t="s">
        <v>162</v>
      </c>
    </row>
    <row r="21" spans="1:3">
      <c r="A21" s="198"/>
      <c r="B21" s="198"/>
      <c r="C21" s="198"/>
    </row>
    <row r="22" spans="1:3">
      <c r="A22" s="198"/>
      <c r="B22" s="198"/>
      <c r="C22" s="198"/>
    </row>
    <row r="23" spans="1:3">
      <c r="A23" s="198"/>
      <c r="B23" s="198"/>
      <c r="C23" s="198"/>
    </row>
    <row r="24" spans="1:3">
      <c r="A24" s="198"/>
      <c r="B24" s="198"/>
      <c r="C24" s="198"/>
    </row>
    <row r="25" spans="1:3">
      <c r="A25" s="198"/>
      <c r="B25" s="198"/>
      <c r="C25" s="198"/>
    </row>
    <row r="26" spans="1:3">
      <c r="A26" s="198"/>
      <c r="B26" s="198"/>
      <c r="C26" s="198"/>
    </row>
  </sheetData>
  <sheetProtection formatRows="0"/>
  <mergeCells count="1">
    <mergeCell ref="A21:C26"/>
  </mergeCells>
  <phoneticPr fontId="2"/>
  <printOptions horizontalCentered="1"/>
  <pageMargins left="0.70866141732283472" right="0.6692913385826772" top="0.74803149606299213" bottom="0.43307086614173229" header="0.31496062992125984" footer="0.31496062992125984"/>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4FC68-1687-40FD-9CFD-4A1180693BA3}">
  <sheetPr>
    <tabColor theme="7"/>
  </sheetPr>
  <dimension ref="A1:AK45"/>
  <sheetViews>
    <sheetView showGridLines="0" workbookViewId="0"/>
  </sheetViews>
  <sheetFormatPr defaultColWidth="3.125" defaultRowHeight="18.75"/>
  <cols>
    <col min="1" max="1" width="3.125" customWidth="1"/>
    <col min="25" max="25" width="0.875" customWidth="1"/>
  </cols>
  <sheetData>
    <row r="1" spans="1:37" ht="9.9499999999999993" customHeight="1"/>
    <row r="2" spans="1:37" ht="9.9499999999999993" customHeight="1"/>
    <row r="3" spans="1:37">
      <c r="A3" s="9" t="s">
        <v>91</v>
      </c>
    </row>
    <row r="4" spans="1:37" ht="9.9499999999999993" customHeight="1"/>
    <row r="5" spans="1:37" ht="19.5">
      <c r="A5" s="128" t="str">
        <f>事業年度&amp;"　"&amp;第■回</f>
        <v>令和４年度　第２回</v>
      </c>
      <c r="B5" s="129"/>
      <c r="C5" s="129"/>
      <c r="D5" s="129"/>
      <c r="E5" s="129"/>
      <c r="F5" s="129"/>
      <c r="G5" s="129"/>
      <c r="H5" s="129"/>
      <c r="I5" s="129"/>
      <c r="J5" s="129"/>
      <c r="K5" s="129"/>
      <c r="L5" s="129"/>
      <c r="M5" s="129"/>
      <c r="N5" s="129"/>
      <c r="O5" s="129"/>
      <c r="P5" s="129"/>
      <c r="Q5" s="129"/>
      <c r="R5" s="129"/>
      <c r="S5" s="129"/>
      <c r="T5" s="129"/>
      <c r="U5" s="129"/>
      <c r="V5" s="129"/>
      <c r="W5" s="129"/>
      <c r="X5" s="130"/>
      <c r="Y5" s="12"/>
    </row>
    <row r="6" spans="1:37" ht="19.5">
      <c r="A6" s="131" t="str">
        <f>補助事業名</f>
        <v>飲食・商業・サービス業等エネルギーコスト削減対策緊急支援事業</v>
      </c>
      <c r="B6" s="132"/>
      <c r="C6" s="132"/>
      <c r="D6" s="132"/>
      <c r="E6" s="132"/>
      <c r="F6" s="132"/>
      <c r="G6" s="132"/>
      <c r="H6" s="132"/>
      <c r="I6" s="132"/>
      <c r="J6" s="132"/>
      <c r="K6" s="132"/>
      <c r="L6" s="132"/>
      <c r="M6" s="132"/>
      <c r="N6" s="132"/>
      <c r="O6" s="132"/>
      <c r="P6" s="132"/>
      <c r="Q6" s="132"/>
      <c r="R6" s="132"/>
      <c r="S6" s="132"/>
      <c r="T6" s="132"/>
      <c r="U6" s="132"/>
      <c r="V6" s="132"/>
      <c r="W6" s="132"/>
      <c r="X6" s="133"/>
      <c r="Y6" s="12"/>
    </row>
    <row r="7" spans="1:37" ht="19.5">
      <c r="A7" s="134" t="s">
        <v>66</v>
      </c>
      <c r="B7" s="135"/>
      <c r="C7" s="135"/>
      <c r="D7" s="135"/>
      <c r="E7" s="135"/>
      <c r="F7" s="135"/>
      <c r="G7" s="135"/>
      <c r="H7" s="135"/>
      <c r="I7" s="135"/>
      <c r="J7" s="135"/>
      <c r="K7" s="135"/>
      <c r="L7" s="135"/>
      <c r="M7" s="135"/>
      <c r="N7" s="135"/>
      <c r="O7" s="135"/>
      <c r="P7" s="135"/>
      <c r="Q7" s="135"/>
      <c r="R7" s="135"/>
      <c r="S7" s="135"/>
      <c r="T7" s="135"/>
      <c r="U7" s="135"/>
      <c r="V7" s="135"/>
      <c r="W7" s="135"/>
      <c r="X7" s="136"/>
      <c r="Y7" s="13"/>
    </row>
    <row r="8" spans="1:37" ht="9.9499999999999993" customHeight="1"/>
    <row r="9" spans="1:37" ht="19.5">
      <c r="R9" s="141" t="str">
        <f>IF(実績報告日="","",実績報告日)</f>
        <v/>
      </c>
      <c r="S9" s="141"/>
      <c r="T9" s="141"/>
      <c r="U9" s="141"/>
      <c r="V9" s="141"/>
      <c r="W9" s="141"/>
      <c r="X9" s="141"/>
      <c r="AK9" s="7"/>
    </row>
    <row r="10" spans="1:37" ht="9.9499999999999993" customHeight="1">
      <c r="E10" s="1"/>
    </row>
    <row r="11" spans="1:37" ht="21" customHeight="1">
      <c r="H11" s="244" t="s">
        <v>0</v>
      </c>
      <c r="I11" s="244"/>
      <c r="J11" s="244"/>
      <c r="K11" s="143" t="str">
        <f>IF(住所="","",住所)</f>
        <v/>
      </c>
      <c r="L11" s="143"/>
      <c r="M11" s="143"/>
      <c r="N11" s="143"/>
      <c r="O11" s="143"/>
      <c r="P11" s="143"/>
      <c r="Q11" s="143"/>
      <c r="R11" s="143"/>
      <c r="S11" s="143"/>
      <c r="T11" s="143"/>
      <c r="U11" s="143"/>
      <c r="V11" s="143"/>
      <c r="W11" s="143"/>
      <c r="X11" s="143"/>
    </row>
    <row r="12" spans="1:37" ht="21" customHeight="1">
      <c r="H12" s="244" t="s">
        <v>13</v>
      </c>
      <c r="I12" s="244"/>
      <c r="J12" s="244"/>
      <c r="K12" s="143" t="str">
        <f>IF(名称="","",名称)</f>
        <v/>
      </c>
      <c r="L12" s="143"/>
      <c r="M12" s="143"/>
      <c r="N12" s="143"/>
      <c r="O12" s="143"/>
      <c r="P12" s="143"/>
      <c r="Q12" s="143"/>
      <c r="R12" s="143"/>
      <c r="S12" s="143"/>
      <c r="T12" s="143"/>
      <c r="U12" s="143"/>
      <c r="V12" s="143"/>
      <c r="W12" s="143"/>
      <c r="X12" s="143"/>
    </row>
    <row r="13" spans="1:37" ht="21" customHeight="1">
      <c r="H13" s="244" t="s">
        <v>19</v>
      </c>
      <c r="I13" s="244"/>
      <c r="J13" s="244"/>
      <c r="K13" s="143" t="str">
        <f>IF(代表者氏名="","",代表者役職&amp;"　"&amp;代表者氏名&amp;"　㊞")</f>
        <v/>
      </c>
      <c r="L13" s="143"/>
      <c r="M13" s="143"/>
      <c r="N13" s="143"/>
      <c r="O13" s="143"/>
      <c r="P13" s="143"/>
      <c r="Q13" s="143"/>
      <c r="R13" s="143"/>
      <c r="S13" s="143"/>
      <c r="T13" s="143"/>
      <c r="U13" s="143"/>
      <c r="V13" s="143"/>
      <c r="W13" s="143"/>
      <c r="X13" s="143"/>
    </row>
    <row r="14" spans="1:37" ht="9.9499999999999993" customHeight="1"/>
    <row r="15" spans="1:37" ht="21" customHeight="1">
      <c r="I15" s="137" t="s">
        <v>6</v>
      </c>
      <c r="J15" s="138"/>
      <c r="K15" s="138"/>
      <c r="L15" s="144" t="str">
        <f>IF(担当者氏名="","",担当者役職&amp;"　"&amp;担当者氏名)</f>
        <v/>
      </c>
      <c r="M15" s="144"/>
      <c r="N15" s="144"/>
      <c r="O15" s="144"/>
      <c r="P15" s="144"/>
      <c r="Q15" s="144"/>
      <c r="R15" s="144"/>
      <c r="S15" s="144"/>
      <c r="T15" s="144"/>
      <c r="U15" s="144"/>
      <c r="V15" s="144"/>
      <c r="W15" s="144"/>
      <c r="X15" s="145"/>
    </row>
    <row r="16" spans="1:37" ht="21" customHeight="1">
      <c r="I16" s="139" t="s">
        <v>5</v>
      </c>
      <c r="J16" s="140"/>
      <c r="K16" s="140"/>
      <c r="L16" s="146" t="str">
        <f>IF(担当者電話番号="","",担当者電話番号)</f>
        <v/>
      </c>
      <c r="M16" s="146"/>
      <c r="N16" s="146"/>
      <c r="O16" s="146"/>
      <c r="P16" s="146"/>
      <c r="Q16" s="146"/>
      <c r="R16" s="146"/>
      <c r="S16" s="146"/>
      <c r="T16" s="146"/>
      <c r="U16" s="146"/>
      <c r="V16" s="146"/>
      <c r="W16" s="146"/>
      <c r="X16" s="147"/>
    </row>
    <row r="17" spans="1:25" ht="21" customHeight="1">
      <c r="I17" s="152" t="s">
        <v>10</v>
      </c>
      <c r="J17" s="153"/>
      <c r="K17" s="153"/>
      <c r="L17" s="148" t="str">
        <f>IF(ISBLANK(メールアドレス),"",メールアドレス)</f>
        <v/>
      </c>
      <c r="M17" s="148"/>
      <c r="N17" s="148"/>
      <c r="O17" s="148"/>
      <c r="P17" s="148"/>
      <c r="Q17" s="148"/>
      <c r="R17" s="148"/>
      <c r="S17" s="148"/>
      <c r="T17" s="148"/>
      <c r="U17" s="148"/>
      <c r="V17" s="148"/>
      <c r="W17" s="148"/>
      <c r="X17" s="149"/>
    </row>
    <row r="18" spans="1:25" ht="9.9499999999999993" customHeight="1"/>
    <row r="19" spans="1:25">
      <c r="A19" s="151" t="s">
        <v>17</v>
      </c>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row>
    <row r="20" spans="1:25" ht="9.9499999999999993" customHeight="1">
      <c r="A20" s="5"/>
      <c r="B20" s="5"/>
      <c r="C20" s="5"/>
      <c r="D20" s="5"/>
      <c r="E20" s="5"/>
      <c r="F20" s="5"/>
      <c r="G20" s="5"/>
      <c r="H20" s="5"/>
      <c r="I20" s="5"/>
      <c r="J20" s="5"/>
      <c r="K20" s="5"/>
      <c r="L20" s="5"/>
      <c r="M20" s="5"/>
      <c r="N20" s="5"/>
      <c r="O20" s="5"/>
      <c r="P20" s="5"/>
      <c r="Q20" s="5"/>
      <c r="R20" s="5"/>
      <c r="S20" s="5"/>
      <c r="T20" s="5"/>
      <c r="U20" s="5"/>
      <c r="V20" s="5"/>
      <c r="W20" s="5"/>
      <c r="X20" s="5"/>
      <c r="Y20" s="5"/>
    </row>
    <row r="21" spans="1:25">
      <c r="A21" s="243" t="s">
        <v>67</v>
      </c>
      <c r="B21" s="243"/>
      <c r="C21" s="243"/>
      <c r="D21" s="240"/>
      <c r="E21" s="240"/>
      <c r="F21" s="240"/>
      <c r="G21" s="240"/>
      <c r="H21" s="240"/>
      <c r="I21" s="240"/>
      <c r="J21" s="240"/>
      <c r="K21" s="240"/>
      <c r="L21" s="240"/>
      <c r="M21" s="240"/>
      <c r="N21" s="240"/>
      <c r="O21" s="240"/>
      <c r="P21" s="240"/>
      <c r="Q21" s="240"/>
      <c r="R21" s="240"/>
      <c r="S21" s="240"/>
      <c r="T21" s="240"/>
      <c r="U21" s="240"/>
      <c r="V21" s="240"/>
      <c r="W21" s="240"/>
    </row>
    <row r="22" spans="1:25">
      <c r="B22" s="241" t="s">
        <v>68</v>
      </c>
      <c r="C22" s="241"/>
      <c r="D22" s="241"/>
      <c r="E22" s="242"/>
      <c r="F22" s="242"/>
      <c r="G22" s="242"/>
      <c r="H22" s="242"/>
      <c r="I22" s="242"/>
      <c r="J22" s="242"/>
      <c r="K22" s="242"/>
      <c r="L22" s="242"/>
      <c r="M22" s="242"/>
      <c r="N22" s="241" t="s">
        <v>69</v>
      </c>
      <c r="O22" s="241"/>
      <c r="P22" s="241"/>
      <c r="Q22" s="241"/>
      <c r="R22" s="242"/>
      <c r="S22" s="242"/>
      <c r="T22" s="242"/>
      <c r="U22" s="242"/>
      <c r="V22" s="242"/>
      <c r="W22" s="242"/>
      <c r="X22" s="2"/>
    </row>
    <row r="23" spans="1:25">
      <c r="B23" s="239" t="s">
        <v>90</v>
      </c>
      <c r="C23" s="239"/>
      <c r="D23" s="239"/>
      <c r="E23" s="239"/>
      <c r="F23" s="239"/>
      <c r="G23" s="240"/>
      <c r="H23" s="240"/>
      <c r="I23" s="240"/>
      <c r="J23" s="240"/>
      <c r="K23" s="240"/>
      <c r="L23" s="240"/>
      <c r="M23" s="240"/>
      <c r="N23" s="239" t="s">
        <v>70</v>
      </c>
      <c r="O23" s="239"/>
      <c r="P23" s="239"/>
      <c r="Q23" s="239"/>
      <c r="R23" s="240"/>
      <c r="S23" s="240"/>
      <c r="T23" s="240"/>
      <c r="U23" s="240"/>
      <c r="V23" s="240"/>
      <c r="W23" s="240"/>
      <c r="X23" s="2"/>
    </row>
    <row r="24" spans="1:25">
      <c r="B24" s="239" t="s">
        <v>71</v>
      </c>
      <c r="C24" s="239"/>
      <c r="D24" s="239"/>
      <c r="E24" s="239"/>
      <c r="F24" s="239"/>
      <c r="G24" s="240"/>
      <c r="H24" s="240"/>
      <c r="I24" s="240"/>
      <c r="J24" s="240"/>
      <c r="K24" s="240"/>
      <c r="L24" s="240"/>
      <c r="M24" s="240"/>
      <c r="N24" s="240"/>
      <c r="O24" s="240"/>
      <c r="P24" s="240"/>
      <c r="Q24" s="240"/>
      <c r="R24" s="240"/>
      <c r="S24" s="240"/>
      <c r="T24" s="240"/>
      <c r="U24" s="240"/>
      <c r="V24" s="240"/>
      <c r="W24" s="240"/>
    </row>
    <row r="25" spans="1:25" ht="9.9499999999999993" customHeight="1">
      <c r="A25" s="9"/>
      <c r="F25" s="34"/>
      <c r="G25" s="34"/>
      <c r="H25" s="34"/>
      <c r="I25" s="34"/>
      <c r="J25" s="34"/>
      <c r="K25" s="34"/>
      <c r="L25" s="7"/>
      <c r="M25" s="34"/>
      <c r="N25" s="34"/>
      <c r="O25" s="34"/>
      <c r="P25" s="34"/>
      <c r="Q25" s="34"/>
      <c r="R25" s="34"/>
    </row>
    <row r="26" spans="1:25">
      <c r="A26" s="243" t="s">
        <v>67</v>
      </c>
      <c r="B26" s="243"/>
      <c r="C26" s="243"/>
      <c r="D26" s="240"/>
      <c r="E26" s="240"/>
      <c r="F26" s="240"/>
      <c r="G26" s="240"/>
      <c r="H26" s="240"/>
      <c r="I26" s="240"/>
      <c r="J26" s="240"/>
      <c r="K26" s="240"/>
      <c r="L26" s="240"/>
      <c r="M26" s="240"/>
      <c r="N26" s="240"/>
      <c r="O26" s="240"/>
      <c r="P26" s="240"/>
      <c r="Q26" s="240"/>
      <c r="R26" s="240"/>
      <c r="S26" s="240"/>
      <c r="T26" s="240"/>
      <c r="U26" s="240"/>
      <c r="V26" s="240"/>
      <c r="W26" s="240"/>
    </row>
    <row r="27" spans="1:25">
      <c r="B27" s="241" t="s">
        <v>68</v>
      </c>
      <c r="C27" s="241"/>
      <c r="D27" s="241"/>
      <c r="E27" s="242"/>
      <c r="F27" s="242"/>
      <c r="G27" s="242"/>
      <c r="H27" s="242"/>
      <c r="I27" s="242"/>
      <c r="J27" s="242"/>
      <c r="K27" s="242"/>
      <c r="L27" s="242"/>
      <c r="M27" s="242"/>
      <c r="N27" s="241" t="s">
        <v>69</v>
      </c>
      <c r="O27" s="241"/>
      <c r="P27" s="241"/>
      <c r="Q27" s="241"/>
      <c r="R27" s="242"/>
      <c r="S27" s="242"/>
      <c r="T27" s="242"/>
      <c r="U27" s="242"/>
      <c r="V27" s="242"/>
      <c r="W27" s="242"/>
    </row>
    <row r="28" spans="1:25">
      <c r="B28" s="239" t="s">
        <v>90</v>
      </c>
      <c r="C28" s="239"/>
      <c r="D28" s="239"/>
      <c r="E28" s="239"/>
      <c r="F28" s="239"/>
      <c r="G28" s="240"/>
      <c r="H28" s="240"/>
      <c r="I28" s="240"/>
      <c r="J28" s="240"/>
      <c r="K28" s="240"/>
      <c r="L28" s="240"/>
      <c r="M28" s="240"/>
      <c r="N28" s="239" t="s">
        <v>70</v>
      </c>
      <c r="O28" s="239"/>
      <c r="P28" s="239"/>
      <c r="Q28" s="239"/>
      <c r="R28" s="240"/>
      <c r="S28" s="240"/>
      <c r="T28" s="240"/>
      <c r="U28" s="240"/>
      <c r="V28" s="240"/>
      <c r="W28" s="240"/>
    </row>
    <row r="29" spans="1:25">
      <c r="B29" s="239" t="s">
        <v>71</v>
      </c>
      <c r="C29" s="239"/>
      <c r="D29" s="239"/>
      <c r="E29" s="239"/>
      <c r="F29" s="239"/>
      <c r="G29" s="240"/>
      <c r="H29" s="240"/>
      <c r="I29" s="240"/>
      <c r="J29" s="240"/>
      <c r="K29" s="240"/>
      <c r="L29" s="240"/>
      <c r="M29" s="240"/>
      <c r="N29" s="240"/>
      <c r="O29" s="240"/>
      <c r="P29" s="240"/>
      <c r="Q29" s="240"/>
      <c r="R29" s="240"/>
      <c r="S29" s="240"/>
      <c r="T29" s="240"/>
      <c r="U29" s="240"/>
      <c r="V29" s="240"/>
      <c r="W29" s="240"/>
    </row>
    <row r="30" spans="1:25" ht="9.9499999999999993" customHeight="1"/>
    <row r="31" spans="1:25">
      <c r="A31" s="243" t="s">
        <v>67</v>
      </c>
      <c r="B31" s="243"/>
      <c r="C31" s="243"/>
      <c r="D31" s="240"/>
      <c r="E31" s="240"/>
      <c r="F31" s="240"/>
      <c r="G31" s="240"/>
      <c r="H31" s="240"/>
      <c r="I31" s="240"/>
      <c r="J31" s="240"/>
      <c r="K31" s="240"/>
      <c r="L31" s="240"/>
      <c r="M31" s="240"/>
      <c r="N31" s="240"/>
      <c r="O31" s="240"/>
      <c r="P31" s="240"/>
      <c r="Q31" s="240"/>
      <c r="R31" s="240"/>
      <c r="S31" s="240"/>
      <c r="T31" s="240"/>
      <c r="U31" s="240"/>
      <c r="V31" s="240"/>
      <c r="W31" s="240"/>
    </row>
    <row r="32" spans="1:25">
      <c r="B32" s="241" t="s">
        <v>68</v>
      </c>
      <c r="C32" s="241"/>
      <c r="D32" s="241"/>
      <c r="E32" s="242"/>
      <c r="F32" s="242"/>
      <c r="G32" s="242"/>
      <c r="H32" s="242"/>
      <c r="I32" s="242"/>
      <c r="J32" s="242"/>
      <c r="K32" s="242"/>
      <c r="L32" s="242"/>
      <c r="M32" s="242"/>
      <c r="N32" s="241" t="s">
        <v>69</v>
      </c>
      <c r="O32" s="241"/>
      <c r="P32" s="241"/>
      <c r="Q32" s="241"/>
      <c r="R32" s="242"/>
      <c r="S32" s="242"/>
      <c r="T32" s="242"/>
      <c r="U32" s="242"/>
      <c r="V32" s="242"/>
      <c r="W32" s="242"/>
    </row>
    <row r="33" spans="1:24">
      <c r="B33" s="239" t="s">
        <v>90</v>
      </c>
      <c r="C33" s="239"/>
      <c r="D33" s="239"/>
      <c r="E33" s="239"/>
      <c r="F33" s="239"/>
      <c r="G33" s="240"/>
      <c r="H33" s="240"/>
      <c r="I33" s="240"/>
      <c r="J33" s="240"/>
      <c r="K33" s="240"/>
      <c r="L33" s="240"/>
      <c r="M33" s="240"/>
      <c r="N33" s="239" t="s">
        <v>70</v>
      </c>
      <c r="O33" s="239"/>
      <c r="P33" s="239"/>
      <c r="Q33" s="239"/>
      <c r="R33" s="240"/>
      <c r="S33" s="240"/>
      <c r="T33" s="240"/>
      <c r="U33" s="240"/>
      <c r="V33" s="240"/>
      <c r="W33" s="240"/>
    </row>
    <row r="34" spans="1:24">
      <c r="B34" s="239" t="s">
        <v>71</v>
      </c>
      <c r="C34" s="239"/>
      <c r="D34" s="239"/>
      <c r="E34" s="239"/>
      <c r="F34" s="239"/>
      <c r="G34" s="240"/>
      <c r="H34" s="240"/>
      <c r="I34" s="240"/>
      <c r="J34" s="240"/>
      <c r="K34" s="240"/>
      <c r="L34" s="240"/>
      <c r="M34" s="240"/>
      <c r="N34" s="240"/>
      <c r="O34" s="240"/>
      <c r="P34" s="240"/>
      <c r="Q34" s="240"/>
      <c r="R34" s="240"/>
      <c r="S34" s="240"/>
      <c r="T34" s="240"/>
      <c r="U34" s="240"/>
      <c r="V34" s="240"/>
      <c r="W34" s="240"/>
    </row>
    <row r="35" spans="1:24" ht="9.9499999999999993" customHeight="1">
      <c r="A35" s="10"/>
    </row>
    <row r="36" spans="1:24">
      <c r="A36" s="243" t="s">
        <v>67</v>
      </c>
      <c r="B36" s="243"/>
      <c r="C36" s="243"/>
      <c r="D36" s="240"/>
      <c r="E36" s="240"/>
      <c r="F36" s="240"/>
      <c r="G36" s="240"/>
      <c r="H36" s="240"/>
      <c r="I36" s="240"/>
      <c r="J36" s="240"/>
      <c r="K36" s="240"/>
      <c r="L36" s="240"/>
      <c r="M36" s="240"/>
      <c r="N36" s="240"/>
      <c r="O36" s="240"/>
      <c r="P36" s="240"/>
      <c r="Q36" s="240"/>
      <c r="R36" s="240"/>
      <c r="S36" s="240"/>
      <c r="T36" s="240"/>
      <c r="U36" s="240"/>
      <c r="V36" s="240"/>
      <c r="W36" s="240"/>
    </row>
    <row r="37" spans="1:24">
      <c r="B37" s="241" t="s">
        <v>68</v>
      </c>
      <c r="C37" s="241"/>
      <c r="D37" s="241"/>
      <c r="E37" s="242"/>
      <c r="F37" s="242"/>
      <c r="G37" s="242"/>
      <c r="H37" s="242"/>
      <c r="I37" s="242"/>
      <c r="J37" s="242"/>
      <c r="K37" s="242"/>
      <c r="L37" s="242"/>
      <c r="M37" s="242"/>
      <c r="N37" s="241" t="s">
        <v>69</v>
      </c>
      <c r="O37" s="241"/>
      <c r="P37" s="241"/>
      <c r="Q37" s="241"/>
      <c r="R37" s="242"/>
      <c r="S37" s="242"/>
      <c r="T37" s="242"/>
      <c r="U37" s="242"/>
      <c r="V37" s="242"/>
      <c r="W37" s="242"/>
    </row>
    <row r="38" spans="1:24">
      <c r="B38" s="239" t="s">
        <v>90</v>
      </c>
      <c r="C38" s="239"/>
      <c r="D38" s="239"/>
      <c r="E38" s="239"/>
      <c r="F38" s="239"/>
      <c r="G38" s="240"/>
      <c r="H38" s="240"/>
      <c r="I38" s="240"/>
      <c r="J38" s="240"/>
      <c r="K38" s="240"/>
      <c r="L38" s="240"/>
      <c r="M38" s="240"/>
      <c r="N38" s="239" t="s">
        <v>70</v>
      </c>
      <c r="O38" s="239"/>
      <c r="P38" s="239"/>
      <c r="Q38" s="239"/>
      <c r="R38" s="240"/>
      <c r="S38" s="240"/>
      <c r="T38" s="240"/>
      <c r="U38" s="240"/>
      <c r="V38" s="240"/>
      <c r="W38" s="240"/>
    </row>
    <row r="39" spans="1:24">
      <c r="B39" s="239" t="s">
        <v>71</v>
      </c>
      <c r="C39" s="239"/>
      <c r="D39" s="239"/>
      <c r="E39" s="239"/>
      <c r="F39" s="239"/>
      <c r="G39" s="240"/>
      <c r="H39" s="240"/>
      <c r="I39" s="240"/>
      <c r="J39" s="240"/>
      <c r="K39" s="240"/>
      <c r="L39" s="240"/>
      <c r="M39" s="240"/>
      <c r="N39" s="240"/>
      <c r="O39" s="240"/>
      <c r="P39" s="240"/>
      <c r="Q39" s="240"/>
      <c r="R39" s="240"/>
      <c r="S39" s="240"/>
      <c r="T39" s="240"/>
      <c r="U39" s="240"/>
      <c r="V39" s="240"/>
      <c r="W39" s="240"/>
    </row>
    <row r="40" spans="1:24" ht="9.9499999999999993" customHeight="1"/>
    <row r="41" spans="1:24">
      <c r="A41" s="243" t="s">
        <v>67</v>
      </c>
      <c r="B41" s="243"/>
      <c r="C41" s="243"/>
      <c r="D41" s="240"/>
      <c r="E41" s="240"/>
      <c r="F41" s="240"/>
      <c r="G41" s="240"/>
      <c r="H41" s="240"/>
      <c r="I41" s="240"/>
      <c r="J41" s="240"/>
      <c r="K41" s="240"/>
      <c r="L41" s="240"/>
      <c r="M41" s="240"/>
      <c r="N41" s="240"/>
      <c r="O41" s="240"/>
      <c r="P41" s="240"/>
      <c r="Q41" s="240"/>
      <c r="R41" s="240"/>
      <c r="S41" s="240"/>
      <c r="T41" s="240"/>
      <c r="U41" s="240"/>
      <c r="V41" s="240"/>
      <c r="W41" s="240"/>
      <c r="X41" s="2"/>
    </row>
    <row r="42" spans="1:24">
      <c r="B42" s="241" t="s">
        <v>68</v>
      </c>
      <c r="C42" s="241"/>
      <c r="D42" s="241"/>
      <c r="E42" s="242"/>
      <c r="F42" s="242"/>
      <c r="G42" s="242"/>
      <c r="H42" s="242"/>
      <c r="I42" s="242"/>
      <c r="J42" s="242"/>
      <c r="K42" s="242"/>
      <c r="L42" s="242"/>
      <c r="M42" s="242"/>
      <c r="N42" s="241" t="s">
        <v>69</v>
      </c>
      <c r="O42" s="241"/>
      <c r="P42" s="241"/>
      <c r="Q42" s="241"/>
      <c r="R42" s="242"/>
      <c r="S42" s="242"/>
      <c r="T42" s="242"/>
      <c r="U42" s="242"/>
      <c r="V42" s="242"/>
      <c r="W42" s="242"/>
    </row>
    <row r="43" spans="1:24">
      <c r="B43" s="239" t="s">
        <v>90</v>
      </c>
      <c r="C43" s="239"/>
      <c r="D43" s="239"/>
      <c r="E43" s="239"/>
      <c r="F43" s="239"/>
      <c r="G43" s="240"/>
      <c r="H43" s="240"/>
      <c r="I43" s="240"/>
      <c r="J43" s="240"/>
      <c r="K43" s="240"/>
      <c r="L43" s="240"/>
      <c r="M43" s="240"/>
      <c r="N43" s="239" t="s">
        <v>70</v>
      </c>
      <c r="O43" s="239"/>
      <c r="P43" s="239"/>
      <c r="Q43" s="239"/>
      <c r="R43" s="240"/>
      <c r="S43" s="240"/>
      <c r="T43" s="240"/>
      <c r="U43" s="240"/>
      <c r="V43" s="240"/>
      <c r="W43" s="240"/>
    </row>
    <row r="44" spans="1:24">
      <c r="B44" s="239" t="s">
        <v>71</v>
      </c>
      <c r="C44" s="239"/>
      <c r="D44" s="239"/>
      <c r="E44" s="239"/>
      <c r="F44" s="239"/>
      <c r="G44" s="240"/>
      <c r="H44" s="240"/>
      <c r="I44" s="240"/>
      <c r="J44" s="240"/>
      <c r="K44" s="240"/>
      <c r="L44" s="240"/>
      <c r="M44" s="240"/>
      <c r="N44" s="240"/>
      <c r="O44" s="240"/>
      <c r="P44" s="240"/>
      <c r="Q44" s="240"/>
      <c r="R44" s="240"/>
      <c r="S44" s="240"/>
      <c r="T44" s="240"/>
      <c r="U44" s="240"/>
      <c r="V44" s="240"/>
      <c r="W44" s="240"/>
    </row>
    <row r="45" spans="1:24" ht="9.9499999999999993" customHeight="1"/>
  </sheetData>
  <mergeCells count="77">
    <mergeCell ref="A5:X5"/>
    <mergeCell ref="A6:X6"/>
    <mergeCell ref="A7:X7"/>
    <mergeCell ref="R9:X9"/>
    <mergeCell ref="H11:J11"/>
    <mergeCell ref="K11:X11"/>
    <mergeCell ref="H12:J12"/>
    <mergeCell ref="K12:X12"/>
    <mergeCell ref="H13:J13"/>
    <mergeCell ref="K13:X13"/>
    <mergeCell ref="I15:K15"/>
    <mergeCell ref="L15:X15"/>
    <mergeCell ref="I16:K16"/>
    <mergeCell ref="L16:X16"/>
    <mergeCell ref="I17:K17"/>
    <mergeCell ref="L17:X17"/>
    <mergeCell ref="A19:Y19"/>
    <mergeCell ref="A21:C21"/>
    <mergeCell ref="B22:D22"/>
    <mergeCell ref="B23:F23"/>
    <mergeCell ref="B24:F24"/>
    <mergeCell ref="N22:Q22"/>
    <mergeCell ref="N23:Q23"/>
    <mergeCell ref="G24:W24"/>
    <mergeCell ref="R23:W23"/>
    <mergeCell ref="R22:W22"/>
    <mergeCell ref="G23:M23"/>
    <mergeCell ref="E22:M22"/>
    <mergeCell ref="D21:W21"/>
    <mergeCell ref="R28:W28"/>
    <mergeCell ref="B29:F29"/>
    <mergeCell ref="G29:W29"/>
    <mergeCell ref="A26:C26"/>
    <mergeCell ref="D26:W26"/>
    <mergeCell ref="B27:D27"/>
    <mergeCell ref="E27:M27"/>
    <mergeCell ref="N27:Q27"/>
    <mergeCell ref="R27:W27"/>
    <mergeCell ref="B28:F28"/>
    <mergeCell ref="G28:M28"/>
    <mergeCell ref="N28:Q28"/>
    <mergeCell ref="A31:C31"/>
    <mergeCell ref="D31:W31"/>
    <mergeCell ref="R33:W33"/>
    <mergeCell ref="B34:F34"/>
    <mergeCell ref="G34:W34"/>
    <mergeCell ref="R32:W32"/>
    <mergeCell ref="B33:F33"/>
    <mergeCell ref="B32:D32"/>
    <mergeCell ref="E32:M32"/>
    <mergeCell ref="G33:M33"/>
    <mergeCell ref="N33:Q33"/>
    <mergeCell ref="N32:Q32"/>
    <mergeCell ref="A36:C36"/>
    <mergeCell ref="D36:W36"/>
    <mergeCell ref="B39:F39"/>
    <mergeCell ref="G39:W39"/>
    <mergeCell ref="A41:C41"/>
    <mergeCell ref="D41:W41"/>
    <mergeCell ref="R37:W37"/>
    <mergeCell ref="B38:F38"/>
    <mergeCell ref="G38:M38"/>
    <mergeCell ref="N38:Q38"/>
    <mergeCell ref="R38:W38"/>
    <mergeCell ref="B37:D37"/>
    <mergeCell ref="E37:M37"/>
    <mergeCell ref="N37:Q37"/>
    <mergeCell ref="B44:F44"/>
    <mergeCell ref="G44:W44"/>
    <mergeCell ref="B42:D42"/>
    <mergeCell ref="E42:M42"/>
    <mergeCell ref="N42:Q42"/>
    <mergeCell ref="R42:W42"/>
    <mergeCell ref="B43:F43"/>
    <mergeCell ref="G43:M43"/>
    <mergeCell ref="N43:Q43"/>
    <mergeCell ref="R43:W43"/>
  </mergeCells>
  <phoneticPr fontId="2"/>
  <printOptions horizontalCentered="1" verticalCentered="1"/>
  <pageMargins left="0.70866141732283472" right="0.70866141732283472" top="0.43307086614173229"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E49"/>
  <sheetViews>
    <sheetView showGridLines="0" tabSelected="1" topLeftCell="A5" workbookViewId="0">
      <selection activeCell="A5" sqref="A5"/>
    </sheetView>
  </sheetViews>
  <sheetFormatPr defaultRowHeight="18.75"/>
  <cols>
    <col min="1" max="1" width="17.25" bestFit="1" customWidth="1"/>
    <col min="2" max="2" width="49" customWidth="1"/>
    <col min="4" max="4" width="3.625" bestFit="1" customWidth="1"/>
  </cols>
  <sheetData>
    <row r="1" spans="1:5" hidden="1">
      <c r="A1" s="3" t="s">
        <v>16</v>
      </c>
      <c r="B1" s="41" t="s">
        <v>101</v>
      </c>
    </row>
    <row r="2" spans="1:5" hidden="1">
      <c r="A2" s="3" t="s">
        <v>14</v>
      </c>
      <c r="B2" s="3" t="s">
        <v>15</v>
      </c>
    </row>
    <row r="3" spans="1:5" hidden="1">
      <c r="A3" s="3" t="s">
        <v>176</v>
      </c>
      <c r="B3" s="88" t="s">
        <v>178</v>
      </c>
      <c r="D3" s="35"/>
    </row>
    <row r="4" spans="1:5" ht="9.9499999999999993" hidden="1" customHeight="1">
      <c r="A4" s="106"/>
      <c r="B4" s="106"/>
      <c r="D4" s="35"/>
    </row>
    <row r="5" spans="1:5">
      <c r="A5" s="16" t="s">
        <v>8</v>
      </c>
      <c r="B5" s="17"/>
      <c r="D5" s="35" t="s">
        <v>96</v>
      </c>
    </row>
    <row r="6" spans="1:5">
      <c r="A6" s="87" t="s">
        <v>174</v>
      </c>
      <c r="B6" s="94"/>
      <c r="D6" s="35" t="s">
        <v>97</v>
      </c>
    </row>
    <row r="7" spans="1:5">
      <c r="A7" s="87" t="s">
        <v>1</v>
      </c>
      <c r="B7" s="95"/>
      <c r="D7" s="35" t="s">
        <v>97</v>
      </c>
    </row>
    <row r="8" spans="1:5">
      <c r="A8" s="87" t="s">
        <v>175</v>
      </c>
      <c r="B8" s="94"/>
      <c r="D8" s="35" t="s">
        <v>97</v>
      </c>
      <c r="E8" t="s">
        <v>216</v>
      </c>
    </row>
    <row r="9" spans="1:5">
      <c r="A9" s="87" t="s">
        <v>7</v>
      </c>
      <c r="B9" s="95"/>
      <c r="D9" s="35" t="s">
        <v>97</v>
      </c>
    </row>
    <row r="10" spans="1:5">
      <c r="A10" s="87" t="s">
        <v>3</v>
      </c>
      <c r="B10" s="95"/>
      <c r="D10" s="35" t="s">
        <v>97</v>
      </c>
    </row>
    <row r="11" spans="1:5">
      <c r="A11" s="87" t="s">
        <v>4</v>
      </c>
      <c r="B11" s="95"/>
      <c r="D11" s="35" t="s">
        <v>97</v>
      </c>
    </row>
    <row r="12" spans="1:5">
      <c r="A12" s="87" t="s">
        <v>5</v>
      </c>
      <c r="B12" s="95"/>
      <c r="D12" s="35" t="s">
        <v>97</v>
      </c>
      <c r="E12" s="35" t="s">
        <v>188</v>
      </c>
    </row>
    <row r="13" spans="1:5">
      <c r="A13" s="16" t="s">
        <v>6</v>
      </c>
      <c r="B13" s="18"/>
      <c r="D13" s="35" t="s">
        <v>97</v>
      </c>
      <c r="E13" s="35" t="s">
        <v>190</v>
      </c>
    </row>
    <row r="14" spans="1:5">
      <c r="A14" s="87" t="s">
        <v>9</v>
      </c>
      <c r="B14" s="95"/>
      <c r="D14" s="35" t="s">
        <v>97</v>
      </c>
    </row>
    <row r="15" spans="1:5">
      <c r="A15" s="87" t="s">
        <v>2</v>
      </c>
      <c r="B15" s="95"/>
      <c r="D15" s="35" t="s">
        <v>97</v>
      </c>
    </row>
    <row r="16" spans="1:5">
      <c r="A16" s="87" t="s">
        <v>5</v>
      </c>
      <c r="B16" s="95"/>
      <c r="D16" s="35" t="s">
        <v>97</v>
      </c>
    </row>
    <row r="17" spans="1:5">
      <c r="A17" s="87" t="s">
        <v>10</v>
      </c>
      <c r="B17" s="96"/>
      <c r="D17" s="35" t="s">
        <v>97</v>
      </c>
    </row>
    <row r="18" spans="1:5">
      <c r="A18" s="90" t="s">
        <v>195</v>
      </c>
      <c r="B18" s="97"/>
      <c r="D18" s="35" t="s">
        <v>97</v>
      </c>
    </row>
    <row r="19" spans="1:5">
      <c r="A19" s="89" t="s">
        <v>54</v>
      </c>
      <c r="B19" s="98"/>
      <c r="D19" s="35" t="s">
        <v>97</v>
      </c>
    </row>
    <row r="20" spans="1:5">
      <c r="A20" s="89" t="s">
        <v>55</v>
      </c>
      <c r="B20" s="98"/>
      <c r="D20" s="35" t="s">
        <v>97</v>
      </c>
    </row>
    <row r="21" spans="1:5" ht="9.9499999999999993" customHeight="1">
      <c r="A21" s="106"/>
      <c r="B21" s="106"/>
      <c r="D21" s="35" t="s">
        <v>97</v>
      </c>
    </row>
    <row r="22" spans="1:5">
      <c r="A22" s="92" t="s">
        <v>180</v>
      </c>
      <c r="B22" s="99"/>
      <c r="C22" s="101" t="s">
        <v>181</v>
      </c>
      <c r="D22" s="35" t="s">
        <v>97</v>
      </c>
    </row>
    <row r="23" spans="1:5">
      <c r="A23" s="93" t="s">
        <v>194</v>
      </c>
      <c r="B23" s="99"/>
      <c r="C23" s="102" t="s">
        <v>181</v>
      </c>
      <c r="D23" s="35" t="s">
        <v>187</v>
      </c>
    </row>
    <row r="24" spans="1:5" ht="9.9499999999999993" customHeight="1">
      <c r="A24" s="106"/>
      <c r="B24" s="106"/>
    </row>
    <row r="25" spans="1:5">
      <c r="A25" s="126" t="s">
        <v>196</v>
      </c>
      <c r="B25" s="127"/>
      <c r="D25" s="100" t="s">
        <v>96</v>
      </c>
    </row>
    <row r="26" spans="1:5">
      <c r="A26" s="91" t="s">
        <v>179</v>
      </c>
      <c r="B26" s="95"/>
      <c r="D26" s="100" t="s">
        <v>97</v>
      </c>
      <c r="E26" s="100" t="s">
        <v>189</v>
      </c>
    </row>
    <row r="27" spans="1:5">
      <c r="A27" s="91" t="s">
        <v>204</v>
      </c>
      <c r="B27" s="95"/>
      <c r="D27" s="100" t="s">
        <v>97</v>
      </c>
      <c r="E27" s="100" t="s">
        <v>191</v>
      </c>
    </row>
    <row r="28" spans="1:5">
      <c r="A28" s="91" t="s">
        <v>5</v>
      </c>
      <c r="B28" s="95"/>
      <c r="D28" s="100" t="s">
        <v>97</v>
      </c>
    </row>
    <row r="29" spans="1:5">
      <c r="A29" s="91" t="s">
        <v>10</v>
      </c>
      <c r="B29" s="96"/>
      <c r="D29" s="100" t="s">
        <v>187</v>
      </c>
    </row>
    <row r="30" spans="1:5" ht="9.9499999999999993" customHeight="1">
      <c r="A30" s="106"/>
      <c r="B30" s="106"/>
      <c r="D30" s="35"/>
    </row>
    <row r="31" spans="1:5">
      <c r="A31" s="92" t="s">
        <v>182</v>
      </c>
      <c r="B31" s="99"/>
      <c r="C31" s="102" t="s">
        <v>181</v>
      </c>
    </row>
    <row r="32" spans="1:5" ht="9.9499999999999993" customHeight="1">
      <c r="A32" s="106"/>
      <c r="B32" s="106"/>
    </row>
    <row r="33" spans="1:4">
      <c r="A33" s="92" t="s">
        <v>183</v>
      </c>
      <c r="B33" s="99"/>
      <c r="C33" s="102" t="s">
        <v>181</v>
      </c>
      <c r="D33" s="108" t="s">
        <v>192</v>
      </c>
    </row>
    <row r="34" spans="1:4">
      <c r="A34" s="92" t="s">
        <v>184</v>
      </c>
      <c r="B34" s="99"/>
      <c r="C34" s="102" t="s">
        <v>181</v>
      </c>
      <c r="D34" s="108" t="s">
        <v>193</v>
      </c>
    </row>
    <row r="35" spans="1:4" ht="9.9499999999999993" customHeight="1">
      <c r="A35" s="106"/>
      <c r="B35" s="106"/>
      <c r="D35" s="108"/>
    </row>
    <row r="36" spans="1:4">
      <c r="A36" s="92" t="s">
        <v>186</v>
      </c>
      <c r="B36" s="99"/>
      <c r="C36" s="102" t="s">
        <v>181</v>
      </c>
      <c r="D36" s="108" t="s">
        <v>200</v>
      </c>
    </row>
    <row r="37" spans="1:4" ht="9.9499999999999993" customHeight="1">
      <c r="A37" s="106"/>
      <c r="B37" s="106"/>
    </row>
    <row r="38" spans="1:4">
      <c r="A38" s="93" t="s">
        <v>29</v>
      </c>
      <c r="B38" s="99"/>
    </row>
    <row r="39" spans="1:4">
      <c r="A39" s="92" t="s">
        <v>185</v>
      </c>
      <c r="B39" s="99"/>
      <c r="C39" s="102" t="s">
        <v>181</v>
      </c>
      <c r="D39" t="s">
        <v>250</v>
      </c>
    </row>
    <row r="40" spans="1:4" ht="9.9499999999999993" customHeight="1">
      <c r="A40" s="107"/>
      <c r="B40" s="106"/>
    </row>
    <row r="41" spans="1:4">
      <c r="A41" s="27" t="s">
        <v>47</v>
      </c>
      <c r="B41" s="14"/>
      <c r="C41" s="102" t="s">
        <v>181</v>
      </c>
      <c r="D41" t="s">
        <v>201</v>
      </c>
    </row>
    <row r="42" spans="1:4">
      <c r="A42" s="28" t="s">
        <v>33</v>
      </c>
      <c r="B42" s="26"/>
    </row>
    <row r="43" spans="1:4">
      <c r="A43" s="28" t="s">
        <v>41</v>
      </c>
      <c r="B43" s="36" t="str">
        <f>IF(B42="","",補助金確定額)</f>
        <v/>
      </c>
    </row>
    <row r="44" spans="1:4">
      <c r="A44" s="28" t="s">
        <v>42</v>
      </c>
      <c r="B44" s="19"/>
    </row>
    <row r="45" spans="1:4">
      <c r="A45" s="28" t="s">
        <v>43</v>
      </c>
      <c r="B45" s="19"/>
    </row>
    <row r="46" spans="1:4">
      <c r="A46" s="28" t="s">
        <v>44</v>
      </c>
      <c r="B46" s="19"/>
    </row>
    <row r="47" spans="1:4">
      <c r="A47" s="28" t="s">
        <v>45</v>
      </c>
      <c r="B47" s="19"/>
    </row>
    <row r="48" spans="1:4">
      <c r="A48" s="28" t="s">
        <v>48</v>
      </c>
      <c r="B48" s="19"/>
    </row>
    <row r="49" spans="1:2">
      <c r="A49" s="28" t="s">
        <v>46</v>
      </c>
      <c r="B49" s="19"/>
    </row>
  </sheetData>
  <mergeCells count="1">
    <mergeCell ref="A25:B25"/>
  </mergeCells>
  <phoneticPr fontId="2"/>
  <dataValidations count="3">
    <dataValidation imeMode="halfKatakana" allowBlank="1" showInputMessage="1" showErrorMessage="1" sqref="B48 B8" xr:uid="{00000000-0002-0000-0000-000002000000}"/>
    <dataValidation imeMode="hiragana" allowBlank="1" showInputMessage="1" showErrorMessage="1" sqref="B7 B9:B11 B14:B15 B18 B26:B27" xr:uid="{DF2F8E1F-217F-4B77-AFA3-329BC8F04581}"/>
    <dataValidation imeMode="halfAlpha" allowBlank="1" showInputMessage="1" showErrorMessage="1" sqref="B6 B12 B16:B17 B19:B20 B28:B29" xr:uid="{48AD06A7-BB7E-4F73-81B7-C0D7ADD09029}"/>
  </dataValidations>
  <pageMargins left="0.70866141732283472" right="0.70866141732283472" top="0.19685039370078741" bottom="0.15748031496062992" header="0.31496062992125984" footer="0.31496062992125984"/>
  <pageSetup paperSize="9" scale="7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A1:AK38"/>
  <sheetViews>
    <sheetView showGridLines="0" workbookViewId="0"/>
  </sheetViews>
  <sheetFormatPr defaultColWidth="3.125" defaultRowHeight="18.75"/>
  <cols>
    <col min="1" max="1" width="3.125" customWidth="1"/>
    <col min="25" max="25" width="0.875" customWidth="1"/>
  </cols>
  <sheetData>
    <row r="1" spans="1:37" ht="9.9499999999999993" customHeight="1"/>
    <row r="2" spans="1:37" ht="9.9499999999999993" customHeight="1"/>
    <row r="3" spans="1:37">
      <c r="A3" s="9" t="s">
        <v>92</v>
      </c>
    </row>
    <row r="4" spans="1:37" ht="9.9499999999999993" customHeight="1"/>
    <row r="5" spans="1:37" ht="19.5">
      <c r="A5" s="128" t="str">
        <f>事業年度&amp;"　"&amp;第■回</f>
        <v>令和４年度　第２回</v>
      </c>
      <c r="B5" s="129"/>
      <c r="C5" s="129"/>
      <c r="D5" s="129"/>
      <c r="E5" s="129"/>
      <c r="F5" s="129"/>
      <c r="G5" s="129"/>
      <c r="H5" s="129"/>
      <c r="I5" s="129"/>
      <c r="J5" s="129"/>
      <c r="K5" s="129"/>
      <c r="L5" s="129"/>
      <c r="M5" s="129"/>
      <c r="N5" s="129"/>
      <c r="O5" s="129"/>
      <c r="P5" s="129"/>
      <c r="Q5" s="129"/>
      <c r="R5" s="129"/>
      <c r="S5" s="129"/>
      <c r="T5" s="129"/>
      <c r="U5" s="129"/>
      <c r="V5" s="129"/>
      <c r="W5" s="129"/>
      <c r="X5" s="130"/>
      <c r="Y5" s="12"/>
    </row>
    <row r="6" spans="1:37" ht="19.5">
      <c r="A6" s="131" t="str">
        <f>補助事業名</f>
        <v>飲食・商業・サービス業等エネルギーコスト削減対策緊急支援事業</v>
      </c>
      <c r="B6" s="132"/>
      <c r="C6" s="132"/>
      <c r="D6" s="132"/>
      <c r="E6" s="132"/>
      <c r="F6" s="132"/>
      <c r="G6" s="132"/>
      <c r="H6" s="132"/>
      <c r="I6" s="132"/>
      <c r="J6" s="132"/>
      <c r="K6" s="132"/>
      <c r="L6" s="132"/>
      <c r="M6" s="132"/>
      <c r="N6" s="132"/>
      <c r="O6" s="132"/>
      <c r="P6" s="132"/>
      <c r="Q6" s="132"/>
      <c r="R6" s="132"/>
      <c r="S6" s="132"/>
      <c r="T6" s="132"/>
      <c r="U6" s="132"/>
      <c r="V6" s="132"/>
      <c r="W6" s="132"/>
      <c r="X6" s="133"/>
      <c r="Y6" s="12"/>
    </row>
    <row r="7" spans="1:37" ht="19.5">
      <c r="A7" s="134" t="s">
        <v>63</v>
      </c>
      <c r="B7" s="135"/>
      <c r="C7" s="135"/>
      <c r="D7" s="135"/>
      <c r="E7" s="135"/>
      <c r="F7" s="135"/>
      <c r="G7" s="135"/>
      <c r="H7" s="135"/>
      <c r="I7" s="135"/>
      <c r="J7" s="135"/>
      <c r="K7" s="135"/>
      <c r="L7" s="135"/>
      <c r="M7" s="135"/>
      <c r="N7" s="135"/>
      <c r="O7" s="135"/>
      <c r="P7" s="135"/>
      <c r="Q7" s="135"/>
      <c r="R7" s="135"/>
      <c r="S7" s="135"/>
      <c r="T7" s="135"/>
      <c r="U7" s="135"/>
      <c r="V7" s="135"/>
      <c r="W7" s="135"/>
      <c r="X7" s="136"/>
      <c r="Y7" s="13"/>
    </row>
    <row r="9" spans="1:37" ht="19.5">
      <c r="R9" s="141" t="str">
        <f>IF(請求日="","",請求日)</f>
        <v/>
      </c>
      <c r="S9" s="141"/>
      <c r="T9" s="141"/>
      <c r="U9" s="141"/>
      <c r="V9" s="141"/>
      <c r="W9" s="141"/>
      <c r="X9" s="141"/>
      <c r="AK9" s="7"/>
    </row>
    <row r="10" spans="1:37" ht="9.9499999999999993" customHeight="1">
      <c r="E10" s="1"/>
    </row>
    <row r="11" spans="1:37" ht="19.5">
      <c r="A11" s="11" t="s">
        <v>11</v>
      </c>
    </row>
    <row r="13" spans="1:37" ht="21" customHeight="1">
      <c r="H13" s="142" t="s">
        <v>0</v>
      </c>
      <c r="I13" s="142"/>
      <c r="J13" s="142"/>
      <c r="K13" s="143" t="str">
        <f>IF(住所="","",住所)</f>
        <v/>
      </c>
      <c r="L13" s="143"/>
      <c r="M13" s="143"/>
      <c r="N13" s="143"/>
      <c r="O13" s="143"/>
      <c r="P13" s="143"/>
      <c r="Q13" s="143"/>
      <c r="R13" s="143"/>
      <c r="S13" s="143"/>
      <c r="T13" s="143"/>
      <c r="U13" s="143"/>
      <c r="V13" s="143"/>
      <c r="W13" s="143"/>
      <c r="X13" s="143"/>
    </row>
    <row r="14" spans="1:37" ht="21" customHeight="1">
      <c r="H14" s="142" t="s">
        <v>13</v>
      </c>
      <c r="I14" s="142"/>
      <c r="J14" s="142"/>
      <c r="K14" s="143" t="str">
        <f>IF(名称="","",名称)</f>
        <v/>
      </c>
      <c r="L14" s="143"/>
      <c r="M14" s="143"/>
      <c r="N14" s="143"/>
      <c r="O14" s="143"/>
      <c r="P14" s="143"/>
      <c r="Q14" s="143"/>
      <c r="R14" s="143"/>
      <c r="S14" s="143"/>
      <c r="T14" s="143"/>
      <c r="U14" s="143"/>
      <c r="V14" s="143"/>
      <c r="W14" s="143"/>
      <c r="X14" s="143"/>
    </row>
    <row r="15" spans="1:37" ht="21" customHeight="1">
      <c r="H15" s="142" t="s">
        <v>19</v>
      </c>
      <c r="I15" s="142"/>
      <c r="J15" s="142"/>
      <c r="K15" s="143" t="str">
        <f>IF(代表者氏名="","",代表者役職&amp;"　"&amp;代表者氏名&amp;"　㊞")</f>
        <v/>
      </c>
      <c r="L15" s="143"/>
      <c r="M15" s="143"/>
      <c r="N15" s="143"/>
      <c r="O15" s="143"/>
      <c r="P15" s="143"/>
      <c r="Q15" s="143"/>
      <c r="R15" s="143"/>
      <c r="S15" s="143"/>
      <c r="T15" s="143"/>
      <c r="U15" s="143"/>
      <c r="V15" s="143"/>
      <c r="W15" s="143"/>
      <c r="X15" s="143"/>
    </row>
    <row r="16" spans="1:37" ht="9.9499999999999993" customHeight="1"/>
    <row r="17" spans="1:25" ht="21" customHeight="1">
      <c r="I17" s="137" t="s">
        <v>6</v>
      </c>
      <c r="J17" s="138"/>
      <c r="K17" s="138"/>
      <c r="L17" s="144" t="str">
        <f>IF(担当者氏名="","",担当者役職&amp;"　"&amp;担当者氏名)</f>
        <v/>
      </c>
      <c r="M17" s="144"/>
      <c r="N17" s="144"/>
      <c r="O17" s="144"/>
      <c r="P17" s="144"/>
      <c r="Q17" s="144"/>
      <c r="R17" s="144"/>
      <c r="S17" s="144"/>
      <c r="T17" s="144"/>
      <c r="U17" s="144"/>
      <c r="V17" s="144"/>
      <c r="W17" s="144"/>
      <c r="X17" s="145"/>
    </row>
    <row r="18" spans="1:25" ht="21" customHeight="1">
      <c r="I18" s="139" t="s">
        <v>5</v>
      </c>
      <c r="J18" s="140"/>
      <c r="K18" s="140"/>
      <c r="L18" s="146" t="str">
        <f>IF(担当者電話番号="","",担当者電話番号)</f>
        <v/>
      </c>
      <c r="M18" s="146"/>
      <c r="N18" s="146"/>
      <c r="O18" s="146"/>
      <c r="P18" s="146"/>
      <c r="Q18" s="146"/>
      <c r="R18" s="146"/>
      <c r="S18" s="146"/>
      <c r="T18" s="146"/>
      <c r="U18" s="146"/>
      <c r="V18" s="146"/>
      <c r="W18" s="146"/>
      <c r="X18" s="147"/>
    </row>
    <row r="19" spans="1:25" ht="21" customHeight="1">
      <c r="I19" s="152" t="s">
        <v>10</v>
      </c>
      <c r="J19" s="153"/>
      <c r="K19" s="153"/>
      <c r="L19" s="148" t="str">
        <f>IF(ISBLANK(メールアドレス),"",メールアドレス)</f>
        <v/>
      </c>
      <c r="M19" s="148"/>
      <c r="N19" s="148"/>
      <c r="O19" s="148"/>
      <c r="P19" s="148"/>
      <c r="Q19" s="148"/>
      <c r="R19" s="148"/>
      <c r="S19" s="148"/>
      <c r="T19" s="148"/>
      <c r="U19" s="148"/>
      <c r="V19" s="148"/>
      <c r="W19" s="148"/>
      <c r="X19" s="149"/>
    </row>
    <row r="21" spans="1:25">
      <c r="A21" s="9" t="s">
        <v>93</v>
      </c>
    </row>
    <row r="23" spans="1:25">
      <c r="A23" s="151" t="s">
        <v>17</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10" t="s">
        <v>32</v>
      </c>
    </row>
    <row r="26" spans="1:25" ht="24.95" customHeight="1">
      <c r="B26" s="246" t="s">
        <v>33</v>
      </c>
      <c r="C26" s="246"/>
      <c r="D26" s="246"/>
      <c r="E26" s="246"/>
      <c r="F26" s="246"/>
      <c r="G26" s="250" t="str">
        <f>IF(補助金確定額="","",補助金確定額)</f>
        <v/>
      </c>
      <c r="H26" s="250"/>
      <c r="I26" s="250"/>
      <c r="J26" s="250"/>
      <c r="K26" s="250"/>
      <c r="L26" s="250"/>
      <c r="M26" s="250"/>
      <c r="N26" s="250"/>
      <c r="O26" s="250"/>
      <c r="P26" s="250"/>
      <c r="Q26" s="250"/>
      <c r="R26" s="250"/>
      <c r="S26" s="250"/>
      <c r="T26" s="250"/>
      <c r="U26" s="250"/>
      <c r="V26" s="250"/>
      <c r="W26" s="250"/>
      <c r="X26" s="250"/>
    </row>
    <row r="27" spans="1:25" ht="24.95" customHeight="1">
      <c r="B27" s="246" t="s">
        <v>40</v>
      </c>
      <c r="C27" s="246"/>
      <c r="D27" s="246"/>
      <c r="E27" s="246"/>
      <c r="F27" s="246"/>
      <c r="G27" s="250" t="str">
        <f>IF(請求額="","",請求額)</f>
        <v/>
      </c>
      <c r="H27" s="250"/>
      <c r="I27" s="250"/>
      <c r="J27" s="250"/>
      <c r="K27" s="250"/>
      <c r="L27" s="250"/>
      <c r="M27" s="250"/>
      <c r="N27" s="250"/>
      <c r="O27" s="250"/>
      <c r="P27" s="250"/>
      <c r="Q27" s="250"/>
      <c r="R27" s="250"/>
      <c r="S27" s="250"/>
      <c r="T27" s="250"/>
      <c r="U27" s="250"/>
      <c r="V27" s="250"/>
      <c r="W27" s="250"/>
      <c r="X27" s="250"/>
    </row>
    <row r="28" spans="1:25">
      <c r="A28" s="9"/>
    </row>
    <row r="29" spans="1:25">
      <c r="A29" s="10" t="s">
        <v>34</v>
      </c>
    </row>
    <row r="30" spans="1:25" ht="24.95" customHeight="1">
      <c r="B30" s="246" t="s">
        <v>35</v>
      </c>
      <c r="C30" s="246"/>
      <c r="D30" s="246"/>
      <c r="E30" s="246"/>
      <c r="F30" s="246"/>
      <c r="G30" s="247" t="str">
        <f>IF(金融機関名="","",金融機関名)</f>
        <v/>
      </c>
      <c r="H30" s="247"/>
      <c r="I30" s="247"/>
      <c r="J30" s="247"/>
      <c r="K30" s="247"/>
      <c r="L30" s="247"/>
      <c r="M30" s="247"/>
      <c r="N30" s="247"/>
      <c r="O30" s="247"/>
      <c r="P30" s="247"/>
      <c r="Q30" s="247"/>
      <c r="R30" s="247"/>
      <c r="S30" s="247"/>
      <c r="T30" s="247"/>
      <c r="U30" s="247"/>
      <c r="V30" s="247"/>
      <c r="W30" s="247"/>
      <c r="X30" s="247"/>
    </row>
    <row r="31" spans="1:25" ht="24.95" customHeight="1">
      <c r="B31" s="246" t="s">
        <v>36</v>
      </c>
      <c r="C31" s="246"/>
      <c r="D31" s="246"/>
      <c r="E31" s="246"/>
      <c r="F31" s="246"/>
      <c r="G31" s="247" t="str">
        <f>IF(支店名="","",支店名)</f>
        <v/>
      </c>
      <c r="H31" s="247"/>
      <c r="I31" s="247"/>
      <c r="J31" s="247"/>
      <c r="K31" s="247"/>
      <c r="L31" s="247"/>
      <c r="M31" s="247"/>
      <c r="N31" s="247"/>
      <c r="O31" s="247"/>
      <c r="P31" s="247"/>
      <c r="Q31" s="247"/>
      <c r="R31" s="247"/>
      <c r="S31" s="247"/>
      <c r="T31" s="247"/>
      <c r="U31" s="247"/>
      <c r="V31" s="247"/>
      <c r="W31" s="247"/>
      <c r="X31" s="247"/>
    </row>
    <row r="32" spans="1:25" ht="24.95" customHeight="1">
      <c r="A32" s="9"/>
      <c r="B32" s="246" t="s">
        <v>37</v>
      </c>
      <c r="C32" s="246"/>
      <c r="D32" s="246"/>
      <c r="E32" s="246"/>
      <c r="F32" s="246"/>
      <c r="G32" s="247" t="str">
        <f>IF(預金種別="","",預金種別)</f>
        <v/>
      </c>
      <c r="H32" s="247"/>
      <c r="I32" s="247"/>
      <c r="J32" s="247"/>
      <c r="K32" s="247"/>
      <c r="L32" s="247"/>
      <c r="M32" s="247"/>
      <c r="N32" s="247"/>
      <c r="O32" s="247"/>
      <c r="P32" s="247"/>
      <c r="Q32" s="247"/>
      <c r="R32" s="247"/>
      <c r="S32" s="247"/>
      <c r="T32" s="247"/>
      <c r="U32" s="247"/>
      <c r="V32" s="247"/>
      <c r="W32" s="247"/>
      <c r="X32" s="247"/>
    </row>
    <row r="33" spans="1:24" ht="24.95" customHeight="1">
      <c r="B33" s="246" t="s">
        <v>38</v>
      </c>
      <c r="C33" s="246"/>
      <c r="D33" s="246"/>
      <c r="E33" s="246"/>
      <c r="F33" s="246"/>
      <c r="G33" s="247" t="str">
        <f>IF(口座番号="","",口座番号)</f>
        <v/>
      </c>
      <c r="H33" s="247"/>
      <c r="I33" s="247"/>
      <c r="J33" s="247"/>
      <c r="K33" s="247"/>
      <c r="L33" s="247"/>
      <c r="M33" s="247"/>
      <c r="N33" s="247"/>
      <c r="O33" s="247"/>
      <c r="P33" s="247"/>
      <c r="Q33" s="247"/>
      <c r="R33" s="247"/>
      <c r="S33" s="247"/>
      <c r="T33" s="247"/>
      <c r="U33" s="247"/>
      <c r="V33" s="247"/>
      <c r="W33" s="247"/>
      <c r="X33" s="247"/>
    </row>
    <row r="34" spans="1:24" ht="24.95" customHeight="1">
      <c r="B34" s="245" t="s">
        <v>39</v>
      </c>
      <c r="C34" s="246"/>
      <c r="D34" s="246"/>
      <c r="E34" s="246"/>
      <c r="F34" s="246"/>
      <c r="G34" s="248" t="str">
        <f>IF(ｺｳｻﾞﾒｲｷﾞ="","",ｺｳｻﾞﾒｲｷﾞ)</f>
        <v/>
      </c>
      <c r="H34" s="248"/>
      <c r="I34" s="248"/>
      <c r="J34" s="248"/>
      <c r="K34" s="248"/>
      <c r="L34" s="248"/>
      <c r="M34" s="248"/>
      <c r="N34" s="248"/>
      <c r="O34" s="248"/>
      <c r="P34" s="248"/>
      <c r="Q34" s="248"/>
      <c r="R34" s="248"/>
      <c r="S34" s="248"/>
      <c r="T34" s="248"/>
      <c r="U34" s="248"/>
      <c r="V34" s="248"/>
      <c r="W34" s="248"/>
      <c r="X34" s="248"/>
    </row>
    <row r="35" spans="1:24" ht="24.95" customHeight="1">
      <c r="B35" s="246"/>
      <c r="C35" s="246"/>
      <c r="D35" s="246"/>
      <c r="E35" s="246"/>
      <c r="F35" s="246"/>
      <c r="G35" s="249" t="str">
        <f>IF(口座名義="","",口座名義)</f>
        <v/>
      </c>
      <c r="H35" s="249"/>
      <c r="I35" s="249"/>
      <c r="J35" s="249"/>
      <c r="K35" s="249"/>
      <c r="L35" s="249"/>
      <c r="M35" s="249"/>
      <c r="N35" s="249"/>
      <c r="O35" s="249"/>
      <c r="P35" s="249"/>
      <c r="Q35" s="249"/>
      <c r="R35" s="249"/>
      <c r="S35" s="249"/>
      <c r="T35" s="249"/>
      <c r="U35" s="249"/>
      <c r="V35" s="249"/>
      <c r="W35" s="249"/>
      <c r="X35" s="249"/>
    </row>
    <row r="36" spans="1:24" ht="24.95" customHeight="1">
      <c r="B36" s="246"/>
      <c r="C36" s="246"/>
      <c r="D36" s="246"/>
      <c r="E36" s="246"/>
      <c r="F36" s="246"/>
      <c r="G36" s="247"/>
      <c r="H36" s="247"/>
      <c r="I36" s="247"/>
      <c r="J36" s="247"/>
      <c r="K36" s="247"/>
      <c r="L36" s="247"/>
      <c r="M36" s="247"/>
      <c r="N36" s="247"/>
      <c r="O36" s="247"/>
      <c r="P36" s="247"/>
      <c r="Q36" s="247"/>
      <c r="R36" s="247"/>
      <c r="S36" s="247"/>
      <c r="T36" s="247"/>
      <c r="U36" s="247"/>
      <c r="V36" s="247"/>
      <c r="W36" s="247"/>
      <c r="X36" s="247"/>
    </row>
    <row r="37" spans="1:24">
      <c r="B37" s="122" t="s">
        <v>249</v>
      </c>
      <c r="C37" s="2"/>
      <c r="D37" s="2"/>
      <c r="E37" s="2"/>
      <c r="F37" s="2"/>
      <c r="G37" s="2"/>
      <c r="H37" s="2"/>
      <c r="I37" s="2"/>
      <c r="J37" s="2"/>
      <c r="K37" s="2"/>
      <c r="L37" s="2"/>
      <c r="M37" s="2"/>
      <c r="N37" s="2"/>
      <c r="O37" s="2"/>
      <c r="P37" s="2"/>
      <c r="Q37" s="2"/>
      <c r="R37" s="2"/>
      <c r="S37" s="2"/>
      <c r="T37" s="2"/>
      <c r="U37" s="2"/>
      <c r="V37" s="2"/>
      <c r="W37" s="2"/>
      <c r="X37" s="2"/>
    </row>
    <row r="38" spans="1:24">
      <c r="A38" s="9"/>
    </row>
  </sheetData>
  <mergeCells count="32">
    <mergeCell ref="B26:F26"/>
    <mergeCell ref="G26:X26"/>
    <mergeCell ref="B27:F27"/>
    <mergeCell ref="G27:X27"/>
    <mergeCell ref="B33:F33"/>
    <mergeCell ref="B34:F36"/>
    <mergeCell ref="G30:X30"/>
    <mergeCell ref="G31:X31"/>
    <mergeCell ref="G32:X32"/>
    <mergeCell ref="G33:X33"/>
    <mergeCell ref="G34:X34"/>
    <mergeCell ref="G35:X36"/>
    <mergeCell ref="B30:F30"/>
    <mergeCell ref="B31:F31"/>
    <mergeCell ref="B32:F32"/>
    <mergeCell ref="I18:K18"/>
    <mergeCell ref="L18:X18"/>
    <mergeCell ref="I19:K19"/>
    <mergeCell ref="L19:X19"/>
    <mergeCell ref="A23:Y23"/>
    <mergeCell ref="H14:J14"/>
    <mergeCell ref="K14:X14"/>
    <mergeCell ref="H15:J15"/>
    <mergeCell ref="K15:X15"/>
    <mergeCell ref="I17:K17"/>
    <mergeCell ref="L17:X17"/>
    <mergeCell ref="A5:X5"/>
    <mergeCell ref="A6:X6"/>
    <mergeCell ref="A7:X7"/>
    <mergeCell ref="R9:X9"/>
    <mergeCell ref="H13:J13"/>
    <mergeCell ref="K13:X13"/>
  </mergeCells>
  <phoneticPr fontId="2"/>
  <printOptions horizontalCentered="1"/>
  <pageMargins left="0.70866141732283472" right="0.70866141732283472" top="0.74803149606299213" bottom="0.3937007874015748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4E16-3F25-4DE0-B46E-816E0227F8EC}">
  <sheetPr>
    <tabColor theme="7"/>
  </sheetPr>
  <dimension ref="A1:AK43"/>
  <sheetViews>
    <sheetView showGridLines="0" workbookViewId="0"/>
  </sheetViews>
  <sheetFormatPr defaultColWidth="3.125" defaultRowHeight="18.75"/>
  <cols>
    <col min="1" max="1" width="3.125" customWidth="1"/>
    <col min="25" max="25" width="0.875" customWidth="1"/>
  </cols>
  <sheetData>
    <row r="1" spans="1:37" ht="9.9499999999999993" customHeight="1"/>
    <row r="2" spans="1:37" ht="9.9499999999999993" customHeight="1"/>
    <row r="3" spans="1:37">
      <c r="A3" s="9" t="s">
        <v>94</v>
      </c>
    </row>
    <row r="4" spans="1:37" ht="9.9499999999999993" customHeight="1"/>
    <row r="5" spans="1:37" ht="19.5">
      <c r="A5" s="128" t="str">
        <f>事業年度&amp;"　"&amp;第■回</f>
        <v>令和４年度　第２回</v>
      </c>
      <c r="B5" s="129"/>
      <c r="C5" s="129"/>
      <c r="D5" s="129"/>
      <c r="E5" s="129"/>
      <c r="F5" s="129"/>
      <c r="G5" s="129"/>
      <c r="H5" s="129"/>
      <c r="I5" s="129"/>
      <c r="J5" s="129"/>
      <c r="K5" s="129"/>
      <c r="L5" s="129"/>
      <c r="M5" s="129"/>
      <c r="N5" s="129"/>
      <c r="O5" s="129"/>
      <c r="P5" s="129"/>
      <c r="Q5" s="129"/>
      <c r="R5" s="129"/>
      <c r="S5" s="129"/>
      <c r="T5" s="129"/>
      <c r="U5" s="129"/>
      <c r="V5" s="129"/>
      <c r="W5" s="129"/>
      <c r="X5" s="130"/>
      <c r="Y5" s="12"/>
    </row>
    <row r="6" spans="1:37" ht="19.5">
      <c r="A6" s="131" t="str">
        <f>補助事業名</f>
        <v>飲食・商業・サービス業等エネルギーコスト削減対策緊急支援事業</v>
      </c>
      <c r="B6" s="132"/>
      <c r="C6" s="132"/>
      <c r="D6" s="132"/>
      <c r="E6" s="132"/>
      <c r="F6" s="132"/>
      <c r="G6" s="132"/>
      <c r="H6" s="132"/>
      <c r="I6" s="132"/>
      <c r="J6" s="132"/>
      <c r="K6" s="132"/>
      <c r="L6" s="132"/>
      <c r="M6" s="132"/>
      <c r="N6" s="132"/>
      <c r="O6" s="132"/>
      <c r="P6" s="132"/>
      <c r="Q6" s="132"/>
      <c r="R6" s="132"/>
      <c r="S6" s="132"/>
      <c r="T6" s="132"/>
      <c r="U6" s="132"/>
      <c r="V6" s="132"/>
      <c r="W6" s="132"/>
      <c r="X6" s="133"/>
      <c r="Y6" s="12"/>
    </row>
    <row r="7" spans="1:37" ht="19.5">
      <c r="A7" s="134" t="s">
        <v>72</v>
      </c>
      <c r="B7" s="135"/>
      <c r="C7" s="135"/>
      <c r="D7" s="135"/>
      <c r="E7" s="135"/>
      <c r="F7" s="135"/>
      <c r="G7" s="135"/>
      <c r="H7" s="135"/>
      <c r="I7" s="135"/>
      <c r="J7" s="135"/>
      <c r="K7" s="135"/>
      <c r="L7" s="135"/>
      <c r="M7" s="135"/>
      <c r="N7" s="135"/>
      <c r="O7" s="135"/>
      <c r="P7" s="135"/>
      <c r="Q7" s="135"/>
      <c r="R7" s="135"/>
      <c r="S7" s="135"/>
      <c r="T7" s="135"/>
      <c r="U7" s="135"/>
      <c r="V7" s="135"/>
      <c r="W7" s="135"/>
      <c r="X7" s="136"/>
      <c r="Y7" s="13"/>
    </row>
    <row r="8" spans="1:37" ht="9.9499999999999993" customHeight="1"/>
    <row r="9" spans="1:37" ht="19.5" customHeight="1">
      <c r="O9" s="256" t="s">
        <v>73</v>
      </c>
      <c r="P9" s="256"/>
      <c r="Q9" s="256"/>
      <c r="R9" s="256"/>
      <c r="S9" s="256"/>
      <c r="T9" s="256"/>
      <c r="U9" s="256"/>
      <c r="V9" s="256"/>
      <c r="W9" s="256"/>
      <c r="X9" s="256"/>
      <c r="AK9" s="7"/>
    </row>
    <row r="10" spans="1:37" ht="9.9499999999999993" customHeight="1">
      <c r="E10" s="1"/>
    </row>
    <row r="11" spans="1:37" ht="21" customHeight="1">
      <c r="H11" s="142" t="s">
        <v>0</v>
      </c>
      <c r="I11" s="142"/>
      <c r="J11" s="142"/>
      <c r="K11" s="143" t="str">
        <f>IF(住所="","",住所)</f>
        <v/>
      </c>
      <c r="L11" s="143"/>
      <c r="M11" s="143"/>
      <c r="N11" s="143"/>
      <c r="O11" s="143"/>
      <c r="P11" s="143"/>
      <c r="Q11" s="143"/>
      <c r="R11" s="143"/>
      <c r="S11" s="143"/>
      <c r="T11" s="143"/>
      <c r="U11" s="143"/>
      <c r="V11" s="143"/>
      <c r="W11" s="143"/>
      <c r="X11" s="143"/>
    </row>
    <row r="12" spans="1:37" ht="21" customHeight="1">
      <c r="H12" s="142" t="s">
        <v>13</v>
      </c>
      <c r="I12" s="142"/>
      <c r="J12" s="142"/>
      <c r="K12" s="143" t="str">
        <f>IF(名称="","",名称)</f>
        <v/>
      </c>
      <c r="L12" s="143"/>
      <c r="M12" s="143"/>
      <c r="N12" s="143"/>
      <c r="O12" s="143"/>
      <c r="P12" s="143"/>
      <c r="Q12" s="143"/>
      <c r="R12" s="143"/>
      <c r="S12" s="143"/>
      <c r="T12" s="143"/>
      <c r="U12" s="143"/>
      <c r="V12" s="143"/>
      <c r="W12" s="143"/>
      <c r="X12" s="143"/>
    </row>
    <row r="13" spans="1:37" ht="21" customHeight="1">
      <c r="H13" s="142" t="s">
        <v>19</v>
      </c>
      <c r="I13" s="142"/>
      <c r="J13" s="142"/>
      <c r="K13" s="143" t="str">
        <f>IF(代表者氏名="","",代表者役職&amp;"　"&amp;代表者氏名&amp;"　㊞")</f>
        <v/>
      </c>
      <c r="L13" s="143"/>
      <c r="M13" s="143"/>
      <c r="N13" s="143"/>
      <c r="O13" s="143"/>
      <c r="P13" s="143"/>
      <c r="Q13" s="143"/>
      <c r="R13" s="143"/>
      <c r="S13" s="143"/>
      <c r="T13" s="143"/>
      <c r="U13" s="143"/>
      <c r="V13" s="143"/>
      <c r="W13" s="143"/>
      <c r="X13" s="143"/>
    </row>
    <row r="14" spans="1:37" ht="9.9499999999999993" customHeight="1"/>
    <row r="15" spans="1:37" ht="21" customHeight="1">
      <c r="I15" s="137" t="s">
        <v>6</v>
      </c>
      <c r="J15" s="138"/>
      <c r="K15" s="138"/>
      <c r="L15" s="144" t="str">
        <f>IF(担当者氏名="","",担当者役職&amp;"　"&amp;担当者氏名)</f>
        <v/>
      </c>
      <c r="M15" s="144"/>
      <c r="N15" s="144"/>
      <c r="O15" s="144"/>
      <c r="P15" s="144"/>
      <c r="Q15" s="144"/>
      <c r="R15" s="144"/>
      <c r="S15" s="144"/>
      <c r="T15" s="144"/>
      <c r="U15" s="144"/>
      <c r="V15" s="144"/>
      <c r="W15" s="144"/>
      <c r="X15" s="145"/>
    </row>
    <row r="16" spans="1:37" ht="21" customHeight="1">
      <c r="I16" s="139" t="s">
        <v>5</v>
      </c>
      <c r="J16" s="140"/>
      <c r="K16" s="140"/>
      <c r="L16" s="146" t="str">
        <f>IF(担当者電話番号="","",担当者電話番号)</f>
        <v/>
      </c>
      <c r="M16" s="146"/>
      <c r="N16" s="146"/>
      <c r="O16" s="146"/>
      <c r="P16" s="146"/>
      <c r="Q16" s="146"/>
      <c r="R16" s="146"/>
      <c r="S16" s="146"/>
      <c r="T16" s="146"/>
      <c r="U16" s="146"/>
      <c r="V16" s="146"/>
      <c r="W16" s="146"/>
      <c r="X16" s="147"/>
    </row>
    <row r="17" spans="1:25" ht="21" customHeight="1">
      <c r="I17" s="152" t="s">
        <v>10</v>
      </c>
      <c r="J17" s="153"/>
      <c r="K17" s="153"/>
      <c r="L17" s="148" t="str">
        <f>IF(ISBLANK(メールアドレス),"",メールアドレス)</f>
        <v/>
      </c>
      <c r="M17" s="148"/>
      <c r="N17" s="148"/>
      <c r="O17" s="148"/>
      <c r="P17" s="148"/>
      <c r="Q17" s="148"/>
      <c r="R17" s="148"/>
      <c r="S17" s="148"/>
      <c r="T17" s="148"/>
      <c r="U17" s="148"/>
      <c r="V17" s="148"/>
      <c r="W17" s="148"/>
      <c r="X17" s="149"/>
    </row>
    <row r="18" spans="1:25" ht="9.9499999999999993" customHeight="1"/>
    <row r="19" spans="1:25">
      <c r="A19" s="151" t="s">
        <v>17</v>
      </c>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row>
    <row r="20" spans="1:25">
      <c r="A20" s="33"/>
      <c r="B20" s="33"/>
      <c r="C20" s="33"/>
      <c r="D20" s="33"/>
      <c r="E20" s="33"/>
      <c r="F20" s="33"/>
      <c r="G20" s="33"/>
      <c r="H20" s="33"/>
      <c r="I20" s="33"/>
      <c r="J20" s="33"/>
      <c r="K20" s="33"/>
      <c r="L20" s="33"/>
      <c r="M20" s="33"/>
      <c r="N20" s="33"/>
      <c r="O20" s="33"/>
      <c r="P20" s="33"/>
      <c r="Q20" s="33"/>
      <c r="R20" s="33"/>
      <c r="S20" s="33"/>
      <c r="T20" s="33"/>
      <c r="U20" s="33"/>
      <c r="V20" s="33"/>
      <c r="W20" s="33"/>
      <c r="X20" s="33"/>
      <c r="Y20" s="33"/>
    </row>
    <row r="21" spans="1:25">
      <c r="A21" s="255" t="s">
        <v>172</v>
      </c>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33"/>
    </row>
    <row r="22" spans="1:25">
      <c r="A22" s="255"/>
      <c r="B22" s="255"/>
      <c r="C22" s="255"/>
      <c r="D22" s="255"/>
      <c r="E22" s="255"/>
      <c r="F22" s="255"/>
      <c r="G22" s="255"/>
      <c r="H22" s="255"/>
      <c r="I22" s="255"/>
      <c r="J22" s="255"/>
      <c r="K22" s="255"/>
      <c r="L22" s="255"/>
      <c r="M22" s="255"/>
      <c r="N22" s="255"/>
      <c r="O22" s="255"/>
      <c r="P22" s="255"/>
      <c r="Q22" s="255"/>
      <c r="R22" s="255"/>
      <c r="S22" s="255"/>
      <c r="T22" s="255"/>
      <c r="U22" s="255"/>
      <c r="V22" s="255"/>
      <c r="W22" s="255"/>
      <c r="X22" s="255"/>
      <c r="Y22" s="33"/>
    </row>
    <row r="23" spans="1:25">
      <c r="A23" s="5"/>
      <c r="B23" s="5"/>
      <c r="C23" s="5"/>
      <c r="D23" s="5"/>
      <c r="E23" s="5"/>
      <c r="F23" s="5"/>
      <c r="G23" s="5"/>
      <c r="H23" s="5"/>
      <c r="I23" s="5"/>
      <c r="J23" s="5"/>
      <c r="K23" s="5"/>
      <c r="L23" s="5"/>
      <c r="M23" s="5"/>
      <c r="N23" s="5"/>
      <c r="O23" s="5"/>
      <c r="P23" s="5"/>
      <c r="Q23" s="5"/>
      <c r="R23" s="5"/>
      <c r="S23" s="5"/>
      <c r="T23" s="5"/>
      <c r="U23" s="5"/>
      <c r="V23" s="5"/>
      <c r="W23" s="5"/>
      <c r="X23" s="5"/>
      <c r="Y23" s="5"/>
    </row>
    <row r="24" spans="1:25" s="38" customFormat="1">
      <c r="A24" s="37" t="s">
        <v>74</v>
      </c>
    </row>
    <row r="25" spans="1:25" s="38" customFormat="1">
      <c r="A25" s="254" t="s">
        <v>67</v>
      </c>
      <c r="B25" s="254"/>
      <c r="C25" s="254"/>
      <c r="D25" s="240"/>
      <c r="E25" s="240"/>
      <c r="F25" s="240"/>
      <c r="G25" s="240"/>
      <c r="H25" s="240"/>
      <c r="I25" s="240"/>
      <c r="J25" s="240"/>
      <c r="K25" s="240"/>
      <c r="L25" s="240"/>
      <c r="M25" s="240"/>
      <c r="N25" s="240"/>
      <c r="O25" s="240"/>
      <c r="P25" s="240"/>
      <c r="Q25" s="240"/>
      <c r="R25" s="240"/>
      <c r="S25" s="240"/>
      <c r="T25" s="240"/>
      <c r="U25" s="240"/>
      <c r="V25" s="240"/>
      <c r="W25" s="240"/>
    </row>
    <row r="26" spans="1:25" s="38" customFormat="1">
      <c r="B26" s="253" t="s">
        <v>68</v>
      </c>
      <c r="C26" s="253"/>
      <c r="D26" s="253"/>
      <c r="E26" s="242"/>
      <c r="F26" s="242"/>
      <c r="G26" s="242"/>
      <c r="H26" s="242"/>
      <c r="I26" s="242"/>
      <c r="J26" s="242"/>
      <c r="K26" s="242"/>
      <c r="L26" s="242"/>
      <c r="M26" s="242"/>
      <c r="N26" s="253" t="s">
        <v>69</v>
      </c>
      <c r="O26" s="253"/>
      <c r="P26" s="253"/>
      <c r="Q26" s="253"/>
      <c r="R26" s="242"/>
      <c r="S26" s="242"/>
      <c r="T26" s="242"/>
      <c r="U26" s="242"/>
      <c r="V26" s="242"/>
      <c r="W26" s="242"/>
      <c r="X26" s="39"/>
    </row>
    <row r="27" spans="1:25" s="38" customFormat="1">
      <c r="B27" s="252" t="s">
        <v>90</v>
      </c>
      <c r="C27" s="252"/>
      <c r="D27" s="252"/>
      <c r="E27" s="252"/>
      <c r="F27" s="252"/>
      <c r="G27" s="240"/>
      <c r="H27" s="240"/>
      <c r="I27" s="240"/>
      <c r="J27" s="240"/>
      <c r="K27" s="240"/>
      <c r="L27" s="240"/>
      <c r="M27" s="240"/>
      <c r="N27" s="252" t="s">
        <v>70</v>
      </c>
      <c r="O27" s="252"/>
      <c r="P27" s="252"/>
      <c r="Q27" s="252"/>
      <c r="R27" s="240"/>
      <c r="S27" s="240"/>
      <c r="T27" s="240"/>
      <c r="U27" s="240"/>
      <c r="V27" s="240"/>
      <c r="W27" s="240"/>
      <c r="X27" s="39"/>
    </row>
    <row r="28" spans="1:25" s="38" customFormat="1">
      <c r="B28" s="252" t="s">
        <v>71</v>
      </c>
      <c r="C28" s="252"/>
      <c r="D28" s="252"/>
      <c r="E28" s="252"/>
      <c r="F28" s="252"/>
      <c r="G28" s="240"/>
      <c r="H28" s="240"/>
      <c r="I28" s="240"/>
      <c r="J28" s="240"/>
      <c r="K28" s="240"/>
      <c r="L28" s="240"/>
      <c r="M28" s="240"/>
      <c r="N28" s="240"/>
      <c r="O28" s="240"/>
      <c r="P28" s="240"/>
      <c r="Q28" s="240"/>
      <c r="R28" s="240"/>
      <c r="S28" s="240"/>
      <c r="T28" s="240"/>
      <c r="U28" s="240"/>
      <c r="V28" s="240"/>
      <c r="W28" s="240"/>
    </row>
    <row r="29" spans="1:25" s="38" customFormat="1">
      <c r="A29" s="37"/>
      <c r="F29" s="34"/>
      <c r="G29" s="34"/>
      <c r="H29" s="34"/>
      <c r="I29" s="34"/>
      <c r="J29" s="34"/>
      <c r="K29" s="34"/>
      <c r="L29" s="40"/>
      <c r="M29" s="34"/>
      <c r="N29" s="34"/>
      <c r="O29" s="34"/>
      <c r="P29" s="34"/>
      <c r="Q29" s="34"/>
      <c r="R29" s="34"/>
    </row>
    <row r="30" spans="1:25" s="38" customFormat="1">
      <c r="A30" s="37" t="s">
        <v>75</v>
      </c>
    </row>
    <row r="31" spans="1:25" s="38" customFormat="1">
      <c r="B31" s="251"/>
      <c r="C31" s="251"/>
      <c r="D31" s="251"/>
      <c r="E31" s="251"/>
      <c r="F31" s="251"/>
      <c r="G31" s="251"/>
      <c r="H31" s="251"/>
      <c r="I31" s="251"/>
      <c r="J31" s="251"/>
      <c r="K31" s="251"/>
      <c r="L31" s="251"/>
      <c r="M31" s="251"/>
      <c r="N31" s="251"/>
      <c r="O31" s="251"/>
      <c r="P31" s="251"/>
      <c r="Q31" s="251"/>
      <c r="R31" s="251"/>
      <c r="S31" s="251"/>
      <c r="T31" s="251"/>
      <c r="U31" s="251"/>
      <c r="V31" s="251"/>
      <c r="W31" s="251"/>
      <c r="X31" s="251"/>
    </row>
    <row r="32" spans="1:25" s="38" customFormat="1">
      <c r="B32" s="251"/>
      <c r="C32" s="251"/>
      <c r="D32" s="251"/>
      <c r="E32" s="251"/>
      <c r="F32" s="251"/>
      <c r="G32" s="251"/>
      <c r="H32" s="251"/>
      <c r="I32" s="251"/>
      <c r="J32" s="251"/>
      <c r="K32" s="251"/>
      <c r="L32" s="251"/>
      <c r="M32" s="251"/>
      <c r="N32" s="251"/>
      <c r="O32" s="251"/>
      <c r="P32" s="251"/>
      <c r="Q32" s="251"/>
      <c r="R32" s="251"/>
      <c r="S32" s="251"/>
      <c r="T32" s="251"/>
      <c r="U32" s="251"/>
      <c r="V32" s="251"/>
      <c r="W32" s="251"/>
      <c r="X32" s="251"/>
    </row>
    <row r="33" spans="1:24" s="38" customFormat="1">
      <c r="B33" s="251"/>
      <c r="C33" s="251"/>
      <c r="D33" s="251"/>
      <c r="E33" s="251"/>
      <c r="F33" s="251"/>
      <c r="G33" s="251"/>
      <c r="H33" s="251"/>
      <c r="I33" s="251"/>
      <c r="J33" s="251"/>
      <c r="K33" s="251"/>
      <c r="L33" s="251"/>
      <c r="M33" s="251"/>
      <c r="N33" s="251"/>
      <c r="O33" s="251"/>
      <c r="P33" s="251"/>
      <c r="Q33" s="251"/>
      <c r="R33" s="251"/>
      <c r="S33" s="251"/>
      <c r="T33" s="251"/>
      <c r="U33" s="251"/>
      <c r="V33" s="251"/>
      <c r="W33" s="251"/>
      <c r="X33" s="251"/>
    </row>
    <row r="34" spans="1:24" s="38" customFormat="1">
      <c r="B34" s="251"/>
      <c r="C34" s="251"/>
      <c r="D34" s="251"/>
      <c r="E34" s="251"/>
      <c r="F34" s="251"/>
      <c r="G34" s="251"/>
      <c r="H34" s="251"/>
      <c r="I34" s="251"/>
      <c r="J34" s="251"/>
      <c r="K34" s="251"/>
      <c r="L34" s="251"/>
      <c r="M34" s="251"/>
      <c r="N34" s="251"/>
      <c r="O34" s="251"/>
      <c r="P34" s="251"/>
      <c r="Q34" s="251"/>
      <c r="R34" s="251"/>
      <c r="S34" s="251"/>
      <c r="T34" s="251"/>
      <c r="U34" s="251"/>
      <c r="V34" s="251"/>
      <c r="W34" s="251"/>
      <c r="X34" s="251"/>
    </row>
    <row r="35" spans="1:24" s="38" customFormat="1">
      <c r="B35" s="251"/>
      <c r="C35" s="251"/>
      <c r="D35" s="251"/>
      <c r="E35" s="251"/>
      <c r="F35" s="251"/>
      <c r="G35" s="251"/>
      <c r="H35" s="251"/>
      <c r="I35" s="251"/>
      <c r="J35" s="251"/>
      <c r="K35" s="251"/>
      <c r="L35" s="251"/>
      <c r="M35" s="251"/>
      <c r="N35" s="251"/>
      <c r="O35" s="251"/>
      <c r="P35" s="251"/>
      <c r="Q35" s="251"/>
      <c r="R35" s="251"/>
      <c r="S35" s="251"/>
      <c r="T35" s="251"/>
      <c r="U35" s="251"/>
      <c r="V35" s="251"/>
      <c r="W35" s="251"/>
      <c r="X35" s="251"/>
    </row>
    <row r="36" spans="1:24" s="38" customFormat="1"/>
    <row r="37" spans="1:24" s="38" customFormat="1">
      <c r="A37" s="37" t="s">
        <v>76</v>
      </c>
    </row>
    <row r="38" spans="1:24" s="38" customFormat="1">
      <c r="B38" s="251"/>
      <c r="C38" s="251"/>
      <c r="D38" s="251"/>
      <c r="E38" s="251"/>
      <c r="F38" s="251"/>
      <c r="G38" s="251"/>
      <c r="H38" s="251"/>
      <c r="I38" s="251"/>
      <c r="J38" s="251"/>
      <c r="K38" s="251"/>
      <c r="L38" s="251"/>
      <c r="M38" s="251"/>
      <c r="N38" s="251"/>
      <c r="O38" s="251"/>
      <c r="P38" s="251"/>
      <c r="Q38" s="251"/>
      <c r="R38" s="251"/>
      <c r="S38" s="251"/>
      <c r="T38" s="251"/>
      <c r="U38" s="251"/>
      <c r="V38" s="251"/>
      <c r="W38" s="251"/>
      <c r="X38" s="251"/>
    </row>
    <row r="39" spans="1:24" s="38" customFormat="1">
      <c r="B39" s="251"/>
      <c r="C39" s="251"/>
      <c r="D39" s="251"/>
      <c r="E39" s="251"/>
      <c r="F39" s="251"/>
      <c r="G39" s="251"/>
      <c r="H39" s="251"/>
      <c r="I39" s="251"/>
      <c r="J39" s="251"/>
      <c r="K39" s="251"/>
      <c r="L39" s="251"/>
      <c r="M39" s="251"/>
      <c r="N39" s="251"/>
      <c r="O39" s="251"/>
      <c r="P39" s="251"/>
      <c r="Q39" s="251"/>
      <c r="R39" s="251"/>
      <c r="S39" s="251"/>
      <c r="T39" s="251"/>
      <c r="U39" s="251"/>
      <c r="V39" s="251"/>
      <c r="W39" s="251"/>
      <c r="X39" s="251"/>
    </row>
    <row r="40" spans="1:24" s="38" customFormat="1">
      <c r="B40" s="251"/>
      <c r="C40" s="251"/>
      <c r="D40" s="251"/>
      <c r="E40" s="251"/>
      <c r="F40" s="251"/>
      <c r="G40" s="251"/>
      <c r="H40" s="251"/>
      <c r="I40" s="251"/>
      <c r="J40" s="251"/>
      <c r="K40" s="251"/>
      <c r="L40" s="251"/>
      <c r="M40" s="251"/>
      <c r="N40" s="251"/>
      <c r="O40" s="251"/>
      <c r="P40" s="251"/>
      <c r="Q40" s="251"/>
      <c r="R40" s="251"/>
      <c r="S40" s="251"/>
      <c r="T40" s="251"/>
      <c r="U40" s="251"/>
      <c r="V40" s="251"/>
      <c r="W40" s="251"/>
      <c r="X40" s="251"/>
    </row>
    <row r="41" spans="1:24" s="38" customFormat="1">
      <c r="B41" s="251"/>
      <c r="C41" s="251"/>
      <c r="D41" s="251"/>
      <c r="E41" s="251"/>
      <c r="F41" s="251"/>
      <c r="G41" s="251"/>
      <c r="H41" s="251"/>
      <c r="I41" s="251"/>
      <c r="J41" s="251"/>
      <c r="K41" s="251"/>
      <c r="L41" s="251"/>
      <c r="M41" s="251"/>
      <c r="N41" s="251"/>
      <c r="O41" s="251"/>
      <c r="P41" s="251"/>
      <c r="Q41" s="251"/>
      <c r="R41" s="251"/>
      <c r="S41" s="251"/>
      <c r="T41" s="251"/>
      <c r="U41" s="251"/>
      <c r="V41" s="251"/>
      <c r="W41" s="251"/>
      <c r="X41" s="251"/>
    </row>
    <row r="42" spans="1:24" s="38" customFormat="1">
      <c r="B42" s="251"/>
      <c r="C42" s="251"/>
      <c r="D42" s="251"/>
      <c r="E42" s="251"/>
      <c r="F42" s="251"/>
      <c r="G42" s="251"/>
      <c r="H42" s="251"/>
      <c r="I42" s="251"/>
      <c r="J42" s="251"/>
      <c r="K42" s="251"/>
      <c r="L42" s="251"/>
      <c r="M42" s="251"/>
      <c r="N42" s="251"/>
      <c r="O42" s="251"/>
      <c r="P42" s="251"/>
      <c r="Q42" s="251"/>
      <c r="R42" s="251"/>
      <c r="S42" s="251"/>
      <c r="T42" s="251"/>
      <c r="U42" s="251"/>
      <c r="V42" s="251"/>
      <c r="W42" s="251"/>
      <c r="X42" s="251"/>
    </row>
    <row r="43" spans="1:24" s="38" customFormat="1"/>
  </sheetData>
  <sheetProtection insertRows="0" deleteRows="0"/>
  <mergeCells count="32">
    <mergeCell ref="A5:X5"/>
    <mergeCell ref="A6:X6"/>
    <mergeCell ref="A7:X7"/>
    <mergeCell ref="H11:J11"/>
    <mergeCell ref="K11:X11"/>
    <mergeCell ref="O9:X9"/>
    <mergeCell ref="A25:C25"/>
    <mergeCell ref="D25:W25"/>
    <mergeCell ref="A21:X22"/>
    <mergeCell ref="H12:J12"/>
    <mergeCell ref="K12:X12"/>
    <mergeCell ref="H13:J13"/>
    <mergeCell ref="K13:X13"/>
    <mergeCell ref="I15:K15"/>
    <mergeCell ref="L15:X15"/>
    <mergeCell ref="I16:K16"/>
    <mergeCell ref="L16:X16"/>
    <mergeCell ref="I17:K17"/>
    <mergeCell ref="L17:X17"/>
    <mergeCell ref="A19:Y19"/>
    <mergeCell ref="B38:X42"/>
    <mergeCell ref="B31:X35"/>
    <mergeCell ref="B28:F28"/>
    <mergeCell ref="G28:W28"/>
    <mergeCell ref="B26:D26"/>
    <mergeCell ref="E26:M26"/>
    <mergeCell ref="N26:Q26"/>
    <mergeCell ref="R26:W26"/>
    <mergeCell ref="B27:F27"/>
    <mergeCell ref="G27:M27"/>
    <mergeCell ref="N27:Q27"/>
    <mergeCell ref="R27:W27"/>
  </mergeCells>
  <phoneticPr fontId="2"/>
  <printOptions horizontalCentered="1" verticalCentered="1"/>
  <pageMargins left="0.70866141732283472" right="0.70866141732283472" top="0.43307086614173229"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AK44"/>
  <sheetViews>
    <sheetView showGridLines="0" topLeftCell="A3" workbookViewId="0">
      <selection activeCell="A3" sqref="A3"/>
    </sheetView>
  </sheetViews>
  <sheetFormatPr defaultColWidth="3.125" defaultRowHeight="18.75"/>
  <cols>
    <col min="1" max="1" width="3.125" customWidth="1"/>
    <col min="25" max="25" width="0.875" customWidth="1"/>
  </cols>
  <sheetData>
    <row r="1" spans="1:37" ht="9.9499999999999993" hidden="1" customHeight="1"/>
    <row r="2" spans="1:37" ht="9.9499999999999993" hidden="1" customHeight="1"/>
    <row r="3" spans="1:37">
      <c r="A3" s="9" t="s">
        <v>77</v>
      </c>
    </row>
    <row r="4" spans="1:37" ht="9.9499999999999993" customHeight="1"/>
    <row r="5" spans="1:37" ht="19.5">
      <c r="A5" s="128" t="str">
        <f>事業年度&amp;"　"&amp;第■回</f>
        <v>令和４年度　第２回</v>
      </c>
      <c r="B5" s="129"/>
      <c r="C5" s="129"/>
      <c r="D5" s="129"/>
      <c r="E5" s="129"/>
      <c r="F5" s="129"/>
      <c r="G5" s="129"/>
      <c r="H5" s="129"/>
      <c r="I5" s="129"/>
      <c r="J5" s="129"/>
      <c r="K5" s="129"/>
      <c r="L5" s="129"/>
      <c r="M5" s="129"/>
      <c r="N5" s="129"/>
      <c r="O5" s="129"/>
      <c r="P5" s="129"/>
      <c r="Q5" s="129"/>
      <c r="R5" s="129"/>
      <c r="S5" s="129"/>
      <c r="T5" s="129"/>
      <c r="U5" s="129"/>
      <c r="V5" s="129"/>
      <c r="W5" s="129"/>
      <c r="X5" s="130"/>
      <c r="Y5" s="12"/>
    </row>
    <row r="6" spans="1:37" ht="19.5">
      <c r="A6" s="131" t="str">
        <f>補助事業名</f>
        <v>飲食・商業・サービス業等エネルギーコスト削減対策緊急支援事業</v>
      </c>
      <c r="B6" s="132"/>
      <c r="C6" s="132"/>
      <c r="D6" s="132"/>
      <c r="E6" s="132"/>
      <c r="F6" s="132"/>
      <c r="G6" s="132"/>
      <c r="H6" s="132"/>
      <c r="I6" s="132"/>
      <c r="J6" s="132"/>
      <c r="K6" s="132"/>
      <c r="L6" s="132"/>
      <c r="M6" s="132"/>
      <c r="N6" s="132"/>
      <c r="O6" s="132"/>
      <c r="P6" s="132"/>
      <c r="Q6" s="132"/>
      <c r="R6" s="132"/>
      <c r="S6" s="132"/>
      <c r="T6" s="132"/>
      <c r="U6" s="132"/>
      <c r="V6" s="132"/>
      <c r="W6" s="132"/>
      <c r="X6" s="133"/>
      <c r="Y6" s="12"/>
    </row>
    <row r="7" spans="1:37" ht="19.5">
      <c r="A7" s="134" t="s">
        <v>58</v>
      </c>
      <c r="B7" s="135"/>
      <c r="C7" s="135"/>
      <c r="D7" s="135"/>
      <c r="E7" s="135"/>
      <c r="F7" s="135"/>
      <c r="G7" s="135"/>
      <c r="H7" s="135"/>
      <c r="I7" s="135"/>
      <c r="J7" s="135"/>
      <c r="K7" s="135"/>
      <c r="L7" s="135"/>
      <c r="M7" s="135"/>
      <c r="N7" s="135"/>
      <c r="O7" s="135"/>
      <c r="P7" s="135"/>
      <c r="Q7" s="135"/>
      <c r="R7" s="135"/>
      <c r="S7" s="135"/>
      <c r="T7" s="135"/>
      <c r="U7" s="135"/>
      <c r="V7" s="135"/>
      <c r="W7" s="135"/>
      <c r="X7" s="136"/>
      <c r="Y7" s="13"/>
    </row>
    <row r="9" spans="1:37" ht="19.5">
      <c r="R9" s="141" t="str">
        <f>IF(承認申請日="","",承認申請日)</f>
        <v/>
      </c>
      <c r="S9" s="141"/>
      <c r="T9" s="141"/>
      <c r="U9" s="141"/>
      <c r="V9" s="141"/>
      <c r="W9" s="141"/>
      <c r="X9" s="141"/>
      <c r="AK9" s="7"/>
    </row>
    <row r="10" spans="1:37" ht="9.9499999999999993" customHeight="1">
      <c r="E10" s="1"/>
    </row>
    <row r="11" spans="1:37" ht="19.5">
      <c r="A11" s="11" t="s">
        <v>11</v>
      </c>
    </row>
    <row r="13" spans="1:37" ht="21" customHeight="1">
      <c r="H13" s="142" t="s">
        <v>0</v>
      </c>
      <c r="I13" s="142"/>
      <c r="J13" s="142"/>
      <c r="K13" s="143" t="str">
        <f>IF(住所="","",住所)</f>
        <v/>
      </c>
      <c r="L13" s="143"/>
      <c r="M13" s="143"/>
      <c r="N13" s="143"/>
      <c r="O13" s="143"/>
      <c r="P13" s="143"/>
      <c r="Q13" s="143"/>
      <c r="R13" s="143"/>
      <c r="S13" s="143"/>
      <c r="T13" s="143"/>
      <c r="U13" s="143"/>
      <c r="V13" s="143"/>
      <c r="W13" s="143"/>
      <c r="X13" s="143"/>
    </row>
    <row r="14" spans="1:37" ht="21" customHeight="1">
      <c r="H14" s="142" t="s">
        <v>13</v>
      </c>
      <c r="I14" s="142"/>
      <c r="J14" s="142"/>
      <c r="K14" s="143" t="str">
        <f>IF(名称="","",名称)</f>
        <v/>
      </c>
      <c r="L14" s="143"/>
      <c r="M14" s="143"/>
      <c r="N14" s="143"/>
      <c r="O14" s="143"/>
      <c r="P14" s="143"/>
      <c r="Q14" s="143"/>
      <c r="R14" s="143"/>
      <c r="S14" s="143"/>
      <c r="T14" s="143"/>
      <c r="U14" s="143"/>
      <c r="V14" s="143"/>
      <c r="W14" s="143"/>
      <c r="X14" s="143"/>
    </row>
    <row r="15" spans="1:37" ht="21" customHeight="1">
      <c r="H15" s="142" t="s">
        <v>19</v>
      </c>
      <c r="I15" s="142"/>
      <c r="J15" s="142"/>
      <c r="K15" s="143" t="str">
        <f>IF(代表者氏名="","",代表者役職&amp;"　"&amp;代表者氏名&amp;"　㊞")</f>
        <v/>
      </c>
      <c r="L15" s="143"/>
      <c r="M15" s="143"/>
      <c r="N15" s="143"/>
      <c r="O15" s="143"/>
      <c r="P15" s="143"/>
      <c r="Q15" s="143"/>
      <c r="R15" s="143"/>
      <c r="S15" s="143"/>
      <c r="T15" s="143"/>
      <c r="U15" s="143"/>
      <c r="V15" s="143"/>
      <c r="W15" s="143"/>
      <c r="X15" s="143"/>
    </row>
    <row r="16" spans="1:37" ht="9.9499999999999993" customHeight="1"/>
    <row r="17" spans="1:25" ht="21" customHeight="1">
      <c r="I17" s="137" t="s">
        <v>6</v>
      </c>
      <c r="J17" s="138"/>
      <c r="K17" s="138"/>
      <c r="L17" s="144" t="str">
        <f>IF(担当者氏名="","",担当者役職&amp;"　"&amp;担当者氏名)</f>
        <v/>
      </c>
      <c r="M17" s="144"/>
      <c r="N17" s="144"/>
      <c r="O17" s="144"/>
      <c r="P17" s="144"/>
      <c r="Q17" s="144"/>
      <c r="R17" s="144"/>
      <c r="S17" s="144"/>
      <c r="T17" s="144"/>
      <c r="U17" s="144"/>
      <c r="V17" s="144"/>
      <c r="W17" s="144"/>
      <c r="X17" s="145"/>
    </row>
    <row r="18" spans="1:25" ht="21" customHeight="1">
      <c r="I18" s="139" t="s">
        <v>5</v>
      </c>
      <c r="J18" s="140"/>
      <c r="K18" s="140"/>
      <c r="L18" s="146" t="str">
        <f>IF(担当者電話番号="","",担当者電話番号)</f>
        <v/>
      </c>
      <c r="M18" s="146"/>
      <c r="N18" s="146"/>
      <c r="O18" s="146"/>
      <c r="P18" s="146"/>
      <c r="Q18" s="146"/>
      <c r="R18" s="146"/>
      <c r="S18" s="146"/>
      <c r="T18" s="146"/>
      <c r="U18" s="146"/>
      <c r="V18" s="146"/>
      <c r="W18" s="146"/>
      <c r="X18" s="147"/>
    </row>
    <row r="19" spans="1:25" ht="21" customHeight="1">
      <c r="I19" s="152" t="s">
        <v>10</v>
      </c>
      <c r="J19" s="153"/>
      <c r="K19" s="153"/>
      <c r="L19" s="148" t="str">
        <f>IF(ISBLANK(メールアドレス),"",メールアドレス)</f>
        <v/>
      </c>
      <c r="M19" s="148"/>
      <c r="N19" s="148"/>
      <c r="O19" s="148"/>
      <c r="P19" s="148"/>
      <c r="Q19" s="148"/>
      <c r="R19" s="148"/>
      <c r="S19" s="148"/>
      <c r="T19" s="148"/>
      <c r="U19" s="148"/>
      <c r="V19" s="148"/>
      <c r="W19" s="148"/>
      <c r="X19" s="149"/>
    </row>
    <row r="21" spans="1:25">
      <c r="A21" s="9" t="s">
        <v>78</v>
      </c>
    </row>
    <row r="23" spans="1:25">
      <c r="A23" s="151" t="s">
        <v>17</v>
      </c>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row>
    <row r="24" spans="1:25" ht="9.9499999999999993" customHeight="1">
      <c r="A24" s="5"/>
      <c r="B24" s="5"/>
      <c r="C24" s="5"/>
      <c r="D24" s="5"/>
      <c r="E24" s="5"/>
      <c r="F24" s="5"/>
      <c r="G24" s="5"/>
      <c r="H24" s="5"/>
      <c r="I24" s="5"/>
      <c r="J24" s="5"/>
      <c r="K24" s="5"/>
      <c r="L24" s="5"/>
      <c r="M24" s="5"/>
      <c r="N24" s="5"/>
      <c r="O24" s="5"/>
      <c r="P24" s="5"/>
      <c r="Q24" s="5"/>
      <c r="R24" s="5"/>
      <c r="S24" s="5"/>
      <c r="T24" s="5"/>
      <c r="U24" s="5"/>
      <c r="V24" s="5"/>
      <c r="W24" s="5"/>
      <c r="X24" s="5"/>
      <c r="Y24" s="5"/>
    </row>
    <row r="25" spans="1:25">
      <c r="A25" s="10" t="s">
        <v>59</v>
      </c>
    </row>
    <row r="26" spans="1:25">
      <c r="B26" t="s">
        <v>154</v>
      </c>
    </row>
    <row r="27" spans="1:25">
      <c r="B27" t="s">
        <v>170</v>
      </c>
    </row>
    <row r="28" spans="1:25">
      <c r="B28" t="s">
        <v>171</v>
      </c>
    </row>
    <row r="29" spans="1:25">
      <c r="B29" t="s">
        <v>155</v>
      </c>
    </row>
    <row r="31" spans="1:25">
      <c r="A31" s="9" t="s">
        <v>18</v>
      </c>
    </row>
    <row r="32" spans="1:25">
      <c r="B32" t="s">
        <v>79</v>
      </c>
    </row>
    <row r="34" spans="1:24">
      <c r="A34" s="9" t="s">
        <v>80</v>
      </c>
    </row>
    <row r="35" spans="1:24">
      <c r="B35" t="s">
        <v>124</v>
      </c>
    </row>
    <row r="36" spans="1:24">
      <c r="B36" s="150" t="s">
        <v>202</v>
      </c>
      <c r="C36" s="150"/>
      <c r="D36" s="150"/>
      <c r="E36" s="150"/>
      <c r="F36" s="150"/>
      <c r="G36" s="150"/>
      <c r="H36" s="150"/>
      <c r="I36" s="150"/>
      <c r="J36" s="150"/>
      <c r="K36" s="150"/>
      <c r="L36" s="150"/>
      <c r="M36" s="150"/>
      <c r="N36" s="150"/>
      <c r="O36" s="150"/>
      <c r="P36" s="150"/>
      <c r="Q36" s="150"/>
      <c r="R36" s="150"/>
      <c r="S36" s="150"/>
      <c r="T36" s="150"/>
      <c r="U36" s="150"/>
      <c r="V36" s="150"/>
      <c r="W36" s="150"/>
      <c r="X36" s="150"/>
    </row>
    <row r="37" spans="1:24">
      <c r="B37" s="150"/>
      <c r="C37" s="150"/>
      <c r="D37" s="150"/>
      <c r="E37" s="150"/>
      <c r="F37" s="150"/>
      <c r="G37" s="150"/>
      <c r="H37" s="150"/>
      <c r="I37" s="150"/>
      <c r="J37" s="150"/>
      <c r="K37" s="150"/>
      <c r="L37" s="150"/>
      <c r="M37" s="150"/>
      <c r="N37" s="150"/>
      <c r="O37" s="150"/>
      <c r="P37" s="150"/>
      <c r="Q37" s="150"/>
      <c r="R37" s="150"/>
      <c r="S37" s="150"/>
      <c r="T37" s="150"/>
      <c r="U37" s="150"/>
      <c r="V37" s="150"/>
      <c r="W37" s="150"/>
      <c r="X37" s="150"/>
    </row>
    <row r="38" spans="1:24">
      <c r="B38" t="s">
        <v>197</v>
      </c>
    </row>
    <row r="40" spans="1:24">
      <c r="A40" s="9" t="s">
        <v>198</v>
      </c>
    </row>
    <row r="42" spans="1:24" ht="18.75" customHeight="1">
      <c r="C42" s="2"/>
      <c r="D42" s="2"/>
      <c r="E42" s="2"/>
      <c r="F42" s="2"/>
      <c r="G42" s="2"/>
      <c r="H42" s="2"/>
      <c r="I42" s="2"/>
      <c r="J42" s="2"/>
      <c r="K42" s="2"/>
      <c r="L42" s="2"/>
      <c r="M42" s="2"/>
      <c r="N42" s="2"/>
      <c r="O42" s="2"/>
      <c r="P42" s="2"/>
      <c r="Q42" s="2"/>
      <c r="R42" s="2"/>
      <c r="S42" s="2"/>
      <c r="T42" s="2"/>
      <c r="U42" s="2"/>
      <c r="V42" s="2"/>
      <c r="W42" s="2"/>
      <c r="X42" s="2"/>
    </row>
    <row r="43" spans="1:24">
      <c r="C43" s="2"/>
      <c r="D43" s="2"/>
      <c r="E43" s="2"/>
      <c r="F43" s="2"/>
      <c r="G43" s="2"/>
      <c r="H43" s="2"/>
      <c r="I43" s="2"/>
      <c r="J43" s="2"/>
      <c r="K43" s="2"/>
      <c r="L43" s="2"/>
      <c r="M43" s="2"/>
      <c r="N43" s="2"/>
      <c r="O43" s="2"/>
      <c r="P43" s="2"/>
      <c r="Q43" s="2"/>
      <c r="R43" s="2"/>
      <c r="S43" s="2"/>
      <c r="T43" s="2"/>
      <c r="U43" s="2"/>
      <c r="V43" s="2"/>
      <c r="W43" s="2"/>
      <c r="X43" s="2"/>
    </row>
    <row r="44" spans="1:24">
      <c r="B44" s="2"/>
      <c r="C44" s="2"/>
      <c r="D44" s="2"/>
      <c r="E44" s="2"/>
      <c r="F44" s="2"/>
      <c r="G44" s="2"/>
      <c r="H44" s="2"/>
      <c r="I44" s="2"/>
      <c r="J44" s="2"/>
      <c r="K44" s="2"/>
      <c r="L44" s="2"/>
      <c r="M44" s="2"/>
      <c r="N44" s="2"/>
      <c r="O44" s="2"/>
      <c r="P44" s="2"/>
      <c r="Q44" s="2"/>
      <c r="R44" s="2"/>
      <c r="S44" s="2"/>
      <c r="T44" s="2"/>
      <c r="U44" s="2"/>
      <c r="V44" s="2"/>
      <c r="W44" s="2"/>
      <c r="X44" s="2"/>
    </row>
  </sheetData>
  <mergeCells count="18">
    <mergeCell ref="L19:X19"/>
    <mergeCell ref="K14:X14"/>
    <mergeCell ref="K15:X15"/>
    <mergeCell ref="B36:X37"/>
    <mergeCell ref="A23:Y23"/>
    <mergeCell ref="I19:K19"/>
    <mergeCell ref="A5:X5"/>
    <mergeCell ref="A6:X6"/>
    <mergeCell ref="A7:X7"/>
    <mergeCell ref="I17:K17"/>
    <mergeCell ref="I18:K18"/>
    <mergeCell ref="R9:X9"/>
    <mergeCell ref="H15:J15"/>
    <mergeCell ref="K13:X13"/>
    <mergeCell ref="H13:J13"/>
    <mergeCell ref="H14:J14"/>
    <mergeCell ref="L17:X17"/>
    <mergeCell ref="L18:X18"/>
  </mergeCells>
  <phoneticPr fontId="2"/>
  <printOptions horizontalCentered="1" verticalCentered="1"/>
  <pageMargins left="0.70866141732283472" right="0.70866141732283472" top="0.7480314960629921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F32"/>
  <sheetViews>
    <sheetView showGridLines="0" workbookViewId="0"/>
  </sheetViews>
  <sheetFormatPr defaultColWidth="3.125" defaultRowHeight="18.75"/>
  <cols>
    <col min="1" max="16384" width="3.125" style="6"/>
  </cols>
  <sheetData>
    <row r="1" spans="2:24">
      <c r="X1" s="31" t="str">
        <f>IF(名称="","","名称："&amp;名称)</f>
        <v/>
      </c>
    </row>
    <row r="2" spans="2:24">
      <c r="X2" s="31"/>
    </row>
    <row r="3" spans="2:24" ht="24">
      <c r="B3" s="21" t="s">
        <v>95</v>
      </c>
    </row>
    <row r="5" spans="2:24" ht="30" customHeight="1">
      <c r="B5" s="182" t="s">
        <v>195</v>
      </c>
      <c r="C5" s="183"/>
      <c r="D5" s="183"/>
      <c r="E5" s="184" t="str">
        <f>IF(主たる業種="","",主たる業種)</f>
        <v/>
      </c>
      <c r="F5" s="185"/>
      <c r="G5" s="185"/>
      <c r="H5" s="186"/>
      <c r="I5" s="32"/>
      <c r="J5" s="177" t="s">
        <v>51</v>
      </c>
      <c r="K5" s="178"/>
      <c r="L5" s="179"/>
      <c r="M5" s="184" t="str">
        <f>IF(従業員数="","",従業員数)</f>
        <v/>
      </c>
      <c r="N5" s="185"/>
      <c r="O5" s="83" t="s">
        <v>56</v>
      </c>
      <c r="P5" s="7"/>
      <c r="Q5" s="177" t="s">
        <v>52</v>
      </c>
      <c r="R5" s="178"/>
      <c r="S5" s="179"/>
      <c r="T5" s="175" t="str">
        <f>IF(資本金等="","",資本金等)</f>
        <v/>
      </c>
      <c r="U5" s="176"/>
      <c r="V5" s="176"/>
      <c r="W5" s="180" t="s">
        <v>57</v>
      </c>
      <c r="X5" s="181"/>
    </row>
    <row r="6" spans="2:24" ht="9.9499999999999993" customHeight="1"/>
    <row r="7" spans="2:24" ht="9.9499999999999993" customHeight="1"/>
    <row r="8" spans="2:24" ht="21" customHeight="1">
      <c r="B8" s="162" t="s">
        <v>98</v>
      </c>
      <c r="C8" s="160"/>
      <c r="D8" s="160"/>
      <c r="E8" s="160"/>
      <c r="F8" s="160"/>
      <c r="G8" s="160"/>
      <c r="H8" s="163"/>
      <c r="I8" s="163"/>
      <c r="J8" s="163"/>
      <c r="K8" s="163"/>
      <c r="L8" s="163"/>
      <c r="M8" s="163"/>
      <c r="N8" s="163"/>
      <c r="O8" s="163"/>
      <c r="P8" s="163"/>
      <c r="Q8" s="163"/>
      <c r="R8" s="163"/>
      <c r="S8" s="163"/>
      <c r="T8" s="163"/>
      <c r="U8" s="163"/>
      <c r="V8" s="163"/>
      <c r="W8" s="163"/>
      <c r="X8" s="163"/>
    </row>
    <row r="9" spans="2:24" ht="21" customHeight="1">
      <c r="B9" s="160"/>
      <c r="C9" s="160"/>
      <c r="D9" s="160"/>
      <c r="E9" s="160"/>
      <c r="F9" s="160"/>
      <c r="G9" s="160"/>
      <c r="H9" s="163"/>
      <c r="I9" s="163"/>
      <c r="J9" s="163"/>
      <c r="K9" s="163"/>
      <c r="L9" s="163"/>
      <c r="M9" s="163"/>
      <c r="N9" s="163"/>
      <c r="O9" s="163"/>
      <c r="P9" s="163"/>
      <c r="Q9" s="163"/>
      <c r="R9" s="163"/>
      <c r="S9" s="163"/>
      <c r="T9" s="163"/>
      <c r="U9" s="163"/>
      <c r="V9" s="163"/>
      <c r="W9" s="163"/>
      <c r="X9" s="163"/>
    </row>
    <row r="10" spans="2:24" ht="21" customHeight="1">
      <c r="B10" s="160"/>
      <c r="C10" s="160"/>
      <c r="D10" s="160"/>
      <c r="E10" s="160"/>
      <c r="F10" s="160"/>
      <c r="G10" s="160"/>
      <c r="H10" s="163"/>
      <c r="I10" s="163"/>
      <c r="J10" s="163"/>
      <c r="K10" s="163"/>
      <c r="L10" s="163"/>
      <c r="M10" s="163"/>
      <c r="N10" s="163"/>
      <c r="O10" s="163"/>
      <c r="P10" s="163"/>
      <c r="Q10" s="163"/>
      <c r="R10" s="163"/>
      <c r="S10" s="163"/>
      <c r="T10" s="163"/>
      <c r="U10" s="163"/>
      <c r="V10" s="163"/>
      <c r="W10" s="163"/>
      <c r="X10" s="163"/>
    </row>
    <row r="12" spans="2:24">
      <c r="B12" s="160" t="s">
        <v>99</v>
      </c>
      <c r="C12" s="160"/>
      <c r="D12" s="160"/>
      <c r="E12" s="160"/>
      <c r="F12" s="160"/>
      <c r="G12" s="160"/>
      <c r="H12" s="161" t="s">
        <v>100</v>
      </c>
      <c r="I12" s="161"/>
      <c r="J12" s="161"/>
      <c r="K12" s="161"/>
      <c r="L12" s="161"/>
      <c r="M12" s="161"/>
      <c r="N12" s="7" t="s">
        <v>25</v>
      </c>
      <c r="O12" s="161" t="str">
        <f>IF(事業終了予定日="","",事業終了予定日)</f>
        <v/>
      </c>
      <c r="P12" s="161"/>
      <c r="Q12" s="161"/>
      <c r="R12" s="161"/>
      <c r="S12" s="161"/>
      <c r="T12" s="161"/>
    </row>
    <row r="14" spans="2:24" ht="30" customHeight="1">
      <c r="B14" s="160" t="s">
        <v>102</v>
      </c>
      <c r="C14" s="160"/>
      <c r="D14" s="160"/>
      <c r="E14" s="160"/>
      <c r="F14" s="160"/>
      <c r="G14" s="160"/>
      <c r="H14" s="160"/>
      <c r="I14" s="160"/>
      <c r="J14" s="160"/>
      <c r="K14" s="160"/>
      <c r="L14" s="160"/>
      <c r="M14" s="160"/>
      <c r="N14" s="160"/>
      <c r="O14" s="160"/>
      <c r="P14" s="160"/>
      <c r="Q14" s="160"/>
      <c r="R14" s="160"/>
      <c r="S14" s="160"/>
      <c r="T14" s="160"/>
      <c r="U14" s="160"/>
      <c r="V14" s="160"/>
      <c r="W14" s="160"/>
      <c r="X14" s="160"/>
    </row>
    <row r="15" spans="2:24" ht="30" customHeight="1">
      <c r="B15" s="170" t="s">
        <v>103</v>
      </c>
      <c r="C15" s="170"/>
      <c r="D15" s="170"/>
      <c r="E15" s="170"/>
      <c r="F15" s="170"/>
      <c r="G15" s="170"/>
      <c r="H15" s="173"/>
      <c r="I15" s="173"/>
      <c r="J15" s="173"/>
      <c r="K15" s="171" t="str">
        <f>IF(コロナ融資の利用="","",IF(H15="無",IF(コロナ融資名="","","利用が無い場合、下記の融資名は削除ください"),IF(H15="有",IF(H16="","下記に利用した融資名を１つ入力",""))))</f>
        <v/>
      </c>
      <c r="L15" s="171"/>
      <c r="M15" s="171"/>
      <c r="N15" s="171"/>
      <c r="O15" s="171"/>
      <c r="P15" s="171"/>
      <c r="Q15" s="171"/>
      <c r="R15" s="171"/>
      <c r="S15" s="171"/>
      <c r="T15" s="171"/>
      <c r="U15" s="171"/>
      <c r="V15" s="171"/>
      <c r="W15" s="171"/>
      <c r="X15" s="171"/>
    </row>
    <row r="16" spans="2:24" ht="30" customHeight="1">
      <c r="B16" s="170" t="s">
        <v>104</v>
      </c>
      <c r="C16" s="170"/>
      <c r="D16" s="170"/>
      <c r="E16" s="170"/>
      <c r="F16" s="170"/>
      <c r="G16" s="170"/>
      <c r="H16" s="169"/>
      <c r="I16" s="169"/>
      <c r="J16" s="169"/>
      <c r="K16" s="169"/>
      <c r="L16" s="169"/>
      <c r="M16" s="169"/>
      <c r="N16" s="169"/>
      <c r="O16" s="169"/>
      <c r="P16" s="169"/>
      <c r="Q16" s="169"/>
      <c r="R16" s="169"/>
      <c r="S16" s="169"/>
      <c r="T16" s="169"/>
      <c r="U16" s="169"/>
      <c r="V16" s="169"/>
      <c r="W16" s="169"/>
      <c r="X16" s="169"/>
    </row>
    <row r="17" spans="2:32" ht="30" customHeight="1">
      <c r="B17" s="168" t="s">
        <v>27</v>
      </c>
      <c r="C17" s="168"/>
      <c r="D17" s="168"/>
      <c r="E17" s="168"/>
      <c r="F17" s="168"/>
      <c r="G17" s="168"/>
      <c r="H17" s="164" t="str">
        <f>IF(コロナ融資の利用="","",IF(H15="有",2/3,1/2))</f>
        <v/>
      </c>
      <c r="I17" s="164"/>
      <c r="J17" s="164"/>
      <c r="K17" s="172"/>
      <c r="L17" s="172"/>
      <c r="M17" s="172"/>
      <c r="N17" s="172"/>
      <c r="O17" s="172"/>
      <c r="P17" s="172"/>
      <c r="Q17" s="172"/>
      <c r="R17" s="172"/>
      <c r="S17" s="172"/>
      <c r="T17" s="172"/>
      <c r="U17" s="172"/>
      <c r="V17" s="172"/>
      <c r="W17" s="172"/>
      <c r="X17" s="172"/>
    </row>
    <row r="19" spans="2:32" ht="30" customHeight="1">
      <c r="B19" s="165" t="s">
        <v>135</v>
      </c>
      <c r="C19" s="165"/>
      <c r="D19" s="165"/>
      <c r="E19" s="165"/>
      <c r="F19" s="165"/>
      <c r="G19" s="165"/>
      <c r="H19" s="158" t="s">
        <v>106</v>
      </c>
      <c r="I19" s="158"/>
      <c r="J19" s="158"/>
      <c r="K19" s="158"/>
      <c r="L19" s="158"/>
      <c r="M19" s="158"/>
      <c r="N19" s="167" t="s">
        <v>107</v>
      </c>
      <c r="O19" s="167"/>
      <c r="P19" s="167"/>
      <c r="Q19" s="167"/>
      <c r="R19" s="167"/>
      <c r="S19" s="167"/>
      <c r="T19"/>
      <c r="U19"/>
      <c r="V19"/>
      <c r="W19"/>
    </row>
    <row r="20" spans="2:32" ht="30" customHeight="1">
      <c r="B20" s="155" t="str">
        <f>IF('設備機器・年間削減額(入力・印刷)'!E16=0,"",'設備機器・年間削減額(入力・印刷)'!E16)</f>
        <v/>
      </c>
      <c r="C20" s="155"/>
      <c r="D20" s="155"/>
      <c r="E20" s="155"/>
      <c r="F20" s="155"/>
      <c r="G20" s="155"/>
      <c r="H20" s="155" t="str">
        <f>IF(OR(補助率="",補助対象経費=""),"",ROUNDDOWN(補助対象経費*補助率,0))</f>
        <v/>
      </c>
      <c r="I20" s="155"/>
      <c r="J20" s="155"/>
      <c r="K20" s="155"/>
      <c r="L20" s="155"/>
      <c r="M20" s="155"/>
      <c r="N20" s="166" t="str">
        <f>IF(H20="","",IF(H20&gt;=2000000,2000000,IF(H20&lt;200000,"補助限度額未達",ROUNDDOWN(H20,-3))))</f>
        <v/>
      </c>
      <c r="O20" s="166"/>
      <c r="P20" s="166"/>
      <c r="Q20" s="166"/>
      <c r="R20" s="166"/>
      <c r="S20" s="166"/>
    </row>
    <row r="21" spans="2:32">
      <c r="B21" s="111" t="s">
        <v>212</v>
      </c>
      <c r="P21"/>
      <c r="Q21"/>
    </row>
    <row r="22" spans="2:32">
      <c r="P22"/>
      <c r="Q22"/>
    </row>
    <row r="23" spans="2:32" ht="21" customHeight="1">
      <c r="B23" s="9" t="s">
        <v>210</v>
      </c>
      <c r="C23"/>
      <c r="D23"/>
      <c r="E23"/>
      <c r="F23"/>
      <c r="G23"/>
      <c r="H23"/>
      <c r="I23"/>
      <c r="J23"/>
      <c r="K23"/>
      <c r="L23"/>
      <c r="M23"/>
      <c r="N23"/>
      <c r="O23"/>
      <c r="P23"/>
      <c r="Q23"/>
      <c r="R23"/>
      <c r="S23"/>
    </row>
    <row r="24" spans="2:32" ht="30" customHeight="1">
      <c r="B24" s="154" t="s">
        <v>105</v>
      </c>
      <c r="C24" s="154"/>
      <c r="D24" s="154"/>
      <c r="E24" s="154"/>
      <c r="F24" s="154"/>
      <c r="G24" s="154"/>
      <c r="H24" s="158" t="s">
        <v>108</v>
      </c>
      <c r="I24" s="158"/>
      <c r="J24" s="158"/>
      <c r="K24" s="158"/>
      <c r="L24" s="158"/>
      <c r="M24" s="158"/>
      <c r="N24" s="156" t="s">
        <v>109</v>
      </c>
      <c r="O24" s="174"/>
      <c r="P24" s="174"/>
      <c r="Q24" s="174"/>
      <c r="R24" s="174"/>
      <c r="S24" s="174"/>
    </row>
    <row r="25" spans="2:32" ht="30" customHeight="1">
      <c r="B25" s="155" t="str">
        <f>IF('総コスト、エネコス(入力・印刷）'!F6="","",'総コスト、エネコス(入力・印刷）'!F6)</f>
        <v/>
      </c>
      <c r="C25" s="155"/>
      <c r="D25" s="155"/>
      <c r="E25" s="155"/>
      <c r="F25" s="155"/>
      <c r="G25" s="155"/>
      <c r="H25" s="155" t="str">
        <f>IF('総コスト、エネコス(入力・印刷）'!F18="","",'総コスト、エネコス(入力・印刷）'!F18)</f>
        <v/>
      </c>
      <c r="I25" s="155"/>
      <c r="J25" s="155"/>
      <c r="K25" s="155"/>
      <c r="L25" s="155"/>
      <c r="M25" s="155"/>
      <c r="N25" s="157" t="str">
        <f>IF(OR(総コスト="",エネコス=""),"",ROUND(エネコス/総コスト,3))</f>
        <v/>
      </c>
      <c r="O25" s="157"/>
      <c r="P25" s="157"/>
      <c r="Q25" s="157"/>
      <c r="R25" s="157"/>
      <c r="S25" s="157"/>
      <c r="AC25"/>
    </row>
    <row r="26" spans="2:32" ht="21" customHeight="1">
      <c r="C26"/>
      <c r="D26"/>
      <c r="E26"/>
      <c r="F26"/>
      <c r="G26"/>
      <c r="H26"/>
      <c r="I26"/>
      <c r="J26"/>
      <c r="K26"/>
      <c r="L26"/>
      <c r="M26"/>
      <c r="N26"/>
      <c r="O26"/>
      <c r="P26"/>
      <c r="Q26"/>
      <c r="R26"/>
      <c r="S26"/>
      <c r="AC26"/>
    </row>
    <row r="27" spans="2:32" ht="21" customHeight="1">
      <c r="B27" s="8" t="s">
        <v>211</v>
      </c>
      <c r="C27"/>
      <c r="D27"/>
      <c r="E27"/>
      <c r="F27"/>
      <c r="G27"/>
      <c r="H27"/>
      <c r="I27"/>
      <c r="J27"/>
      <c r="K27"/>
      <c r="L27"/>
      <c r="M27"/>
      <c r="N27"/>
      <c r="O27"/>
      <c r="P27"/>
      <c r="Q27"/>
      <c r="R27"/>
      <c r="S27"/>
      <c r="AC27"/>
    </row>
    <row r="28" spans="2:32" ht="30" customHeight="1">
      <c r="B28" s="158" t="s">
        <v>110</v>
      </c>
      <c r="C28" s="158"/>
      <c r="D28" s="158"/>
      <c r="E28" s="158"/>
      <c r="F28" s="158"/>
      <c r="G28" s="158"/>
      <c r="H28" s="158"/>
      <c r="I28" s="158"/>
      <c r="J28" s="158"/>
      <c r="K28" s="158"/>
      <c r="L28" s="158"/>
      <c r="M28" s="158"/>
      <c r="N28" s="159" t="str">
        <f>IF(申請時_年間削減額="","",申請時_年間削減額)</f>
        <v/>
      </c>
      <c r="O28" s="159"/>
      <c r="P28" s="159"/>
      <c r="Q28" s="159"/>
      <c r="R28" s="159"/>
      <c r="S28" s="159"/>
      <c r="AF28"/>
    </row>
    <row r="29" spans="2:32" ht="39" customHeight="1">
      <c r="B29" s="154" t="s">
        <v>111</v>
      </c>
      <c r="C29" s="154"/>
      <c r="D29" s="154"/>
      <c r="E29" s="154"/>
      <c r="F29" s="154"/>
      <c r="G29" s="154"/>
      <c r="H29" s="154"/>
      <c r="I29" s="154"/>
      <c r="J29" s="154"/>
      <c r="K29" s="156" t="s">
        <v>112</v>
      </c>
      <c r="L29" s="156"/>
      <c r="M29" s="156"/>
      <c r="N29" s="156"/>
      <c r="O29" s="156"/>
      <c r="P29" s="156"/>
      <c r="Q29" s="156"/>
      <c r="R29" s="156"/>
      <c r="S29" s="156"/>
    </row>
    <row r="30" spans="2:32" ht="30" customHeight="1">
      <c r="B30" s="155" t="str">
        <f>IF(OR(エネコス="",設備のエネコス削減額=""),"",エネコス-設備のエネコス削減額)</f>
        <v/>
      </c>
      <c r="C30" s="155"/>
      <c r="D30" s="155"/>
      <c r="E30" s="155"/>
      <c r="F30" s="155"/>
      <c r="G30" s="155"/>
      <c r="H30" s="155"/>
      <c r="I30" s="155"/>
      <c r="J30" s="155"/>
      <c r="K30" s="157" t="str">
        <f>IF(事業後エネコス="","",ROUND((エネコス-B30)/エネコス,3))</f>
        <v/>
      </c>
      <c r="L30" s="157"/>
      <c r="M30" s="157"/>
      <c r="N30" s="157"/>
      <c r="O30" s="157"/>
      <c r="P30" s="157"/>
      <c r="Q30" s="157"/>
      <c r="R30" s="157"/>
      <c r="S30" s="157"/>
    </row>
    <row r="31" spans="2:32" ht="21" customHeight="1">
      <c r="C31"/>
      <c r="D31"/>
      <c r="E31"/>
      <c r="F31"/>
      <c r="G31"/>
      <c r="H31"/>
      <c r="I31"/>
      <c r="J31"/>
      <c r="K31"/>
      <c r="L31"/>
      <c r="M31"/>
      <c r="N31"/>
      <c r="O31"/>
      <c r="P31"/>
      <c r="Q31"/>
      <c r="R31"/>
      <c r="S31"/>
    </row>
    <row r="32" spans="2:32" ht="21" customHeight="1">
      <c r="C32"/>
      <c r="D32"/>
      <c r="E32"/>
      <c r="F32"/>
      <c r="G32"/>
      <c r="H32"/>
      <c r="I32"/>
      <c r="J32"/>
      <c r="K32"/>
      <c r="L32"/>
      <c r="M32"/>
      <c r="N32"/>
      <c r="O32"/>
      <c r="P32"/>
      <c r="Q32"/>
      <c r="R32"/>
      <c r="S32"/>
    </row>
  </sheetData>
  <sheetProtection sheet="1" insertRows="0" deleteRows="0"/>
  <mergeCells count="39">
    <mergeCell ref="T5:V5"/>
    <mergeCell ref="Q5:S5"/>
    <mergeCell ref="W5:X5"/>
    <mergeCell ref="B5:D5"/>
    <mergeCell ref="E5:H5"/>
    <mergeCell ref="J5:L5"/>
    <mergeCell ref="M5:N5"/>
    <mergeCell ref="B24:G24"/>
    <mergeCell ref="H24:M24"/>
    <mergeCell ref="N24:S24"/>
    <mergeCell ref="B25:G25"/>
    <mergeCell ref="H25:M25"/>
    <mergeCell ref="N25:S25"/>
    <mergeCell ref="B14:X14"/>
    <mergeCell ref="H17:J17"/>
    <mergeCell ref="B19:G19"/>
    <mergeCell ref="B20:G20"/>
    <mergeCell ref="H20:M20"/>
    <mergeCell ref="H19:M19"/>
    <mergeCell ref="N20:S20"/>
    <mergeCell ref="N19:S19"/>
    <mergeCell ref="B17:G17"/>
    <mergeCell ref="H16:X16"/>
    <mergeCell ref="B16:G16"/>
    <mergeCell ref="B15:G15"/>
    <mergeCell ref="K15:X15"/>
    <mergeCell ref="K17:X17"/>
    <mergeCell ref="H15:J15"/>
    <mergeCell ref="B12:G12"/>
    <mergeCell ref="H12:M12"/>
    <mergeCell ref="O12:T12"/>
    <mergeCell ref="B8:G10"/>
    <mergeCell ref="H8:X10"/>
    <mergeCell ref="B29:J29"/>
    <mergeCell ref="B30:J30"/>
    <mergeCell ref="K29:S29"/>
    <mergeCell ref="K30:S30"/>
    <mergeCell ref="B28:M28"/>
    <mergeCell ref="N28:S28"/>
  </mergeCells>
  <phoneticPr fontId="2"/>
  <dataValidations count="1">
    <dataValidation type="list" allowBlank="1" showInputMessage="1" showErrorMessage="1" sqref="H15" xr:uid="{00000000-0002-0000-0300-000000000000}">
      <formula1>"有,無"</formula1>
    </dataValidation>
  </dataValidations>
  <pageMargins left="0.7" right="0.7" top="0.73" bottom="0.39"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AE567-56F8-4704-8474-470AE804AE67}">
  <sheetPr>
    <tabColor rgb="FFFF0000"/>
    <pageSetUpPr fitToPage="1"/>
  </sheetPr>
  <dimension ref="B1:K34"/>
  <sheetViews>
    <sheetView showGridLines="0" workbookViewId="0"/>
  </sheetViews>
  <sheetFormatPr defaultRowHeight="18.75"/>
  <cols>
    <col min="1" max="3" width="3.125" style="6" customWidth="1"/>
    <col min="4" max="4" width="9" style="6"/>
    <col min="5" max="5" width="17.25" style="6" bestFit="1" customWidth="1"/>
    <col min="6" max="6" width="23.5" style="6" bestFit="1" customWidth="1"/>
    <col min="7" max="14" width="3.125" style="6" customWidth="1"/>
    <col min="15" max="16384" width="9" style="6"/>
  </cols>
  <sheetData>
    <row r="1" spans="2:11">
      <c r="K1" s="31" t="str">
        <f>IF(名称="","","名称："&amp;名称)</f>
        <v/>
      </c>
    </row>
    <row r="2" spans="2:11" ht="30.75" customHeight="1">
      <c r="B2" s="189" t="s">
        <v>139</v>
      </c>
      <c r="C2" s="189"/>
      <c r="D2" s="189"/>
      <c r="E2" s="189"/>
      <c r="F2" s="189"/>
      <c r="G2" s="189"/>
      <c r="H2" s="189"/>
      <c r="I2" s="189"/>
      <c r="J2" s="189"/>
      <c r="K2" s="189"/>
    </row>
    <row r="4" spans="2:11" ht="30" customHeight="1">
      <c r="D4" s="193" t="s">
        <v>125</v>
      </c>
      <c r="E4" s="194"/>
      <c r="F4" s="67"/>
      <c r="G4" s="20" t="str">
        <f>IF(ISBLANK(F4),"←いずれか選択","")</f>
        <v>←いずれか選択</v>
      </c>
    </row>
    <row r="5" spans="2:11" ht="9.9499999999999993" customHeight="1"/>
    <row r="6" spans="2:11" ht="30" customHeight="1">
      <c r="D6" s="193" t="s">
        <v>126</v>
      </c>
      <c r="E6" s="194"/>
      <c r="F6" s="51" t="str">
        <f>IF(F4="法人",F11,F16)</f>
        <v/>
      </c>
    </row>
    <row r="7" spans="2:11" ht="9.9499999999999993" customHeight="1"/>
    <row r="8" spans="2:11">
      <c r="D8" s="116" t="s">
        <v>128</v>
      </c>
    </row>
    <row r="9" spans="2:11" ht="36" customHeight="1">
      <c r="E9" s="48" t="s">
        <v>119</v>
      </c>
      <c r="F9" s="68"/>
    </row>
    <row r="10" spans="2:11" ht="36" customHeight="1">
      <c r="D10" s="8"/>
      <c r="E10" s="49" t="s">
        <v>127</v>
      </c>
      <c r="F10" s="68"/>
    </row>
    <row r="11" spans="2:11" ht="36" customHeight="1">
      <c r="D11" s="8"/>
      <c r="E11" s="48" t="s">
        <v>121</v>
      </c>
      <c r="F11" s="51" t="str">
        <f>IF(SUM(F9:F10)=0,"",SUM(F9:F10))</f>
        <v/>
      </c>
    </row>
    <row r="12" spans="2:11" ht="9.9499999999999993" customHeight="1">
      <c r="D12" s="8"/>
      <c r="E12"/>
      <c r="F12"/>
    </row>
    <row r="13" spans="2:11">
      <c r="D13" s="117" t="s">
        <v>129</v>
      </c>
      <c r="F13" s="8"/>
      <c r="G13" s="8"/>
    </row>
    <row r="14" spans="2:11" ht="54" customHeight="1">
      <c r="E14" s="50" t="s">
        <v>122</v>
      </c>
      <c r="F14" s="69"/>
    </row>
    <row r="15" spans="2:11" ht="54">
      <c r="D15" s="8"/>
      <c r="E15" s="50" t="s">
        <v>123</v>
      </c>
      <c r="F15" s="69"/>
    </row>
    <row r="16" spans="2:11" ht="30" customHeight="1">
      <c r="D16" s="8"/>
      <c r="E16" s="48" t="s">
        <v>121</v>
      </c>
      <c r="F16" s="51" t="str">
        <f>IF(SUM(F14:F15)=0,"",SUM(F14:F15))</f>
        <v/>
      </c>
    </row>
    <row r="17" spans="2:11" ht="9.9499999999999993" customHeight="1"/>
    <row r="18" spans="2:11" ht="30" customHeight="1" thickBot="1">
      <c r="D18" s="195" t="s">
        <v>130</v>
      </c>
      <c r="E18" s="196"/>
      <c r="F18" s="74" t="str">
        <f>IF(SUM(F19:F28)=0,"",SUM(F19:F28))</f>
        <v/>
      </c>
    </row>
    <row r="19" spans="2:11">
      <c r="D19" s="190" t="s">
        <v>131</v>
      </c>
      <c r="E19" s="52" t="s">
        <v>199</v>
      </c>
      <c r="F19" s="71"/>
    </row>
    <row r="20" spans="2:11">
      <c r="D20" s="191"/>
      <c r="E20" s="48" t="s">
        <v>120</v>
      </c>
      <c r="F20" s="72"/>
    </row>
    <row r="21" spans="2:11">
      <c r="D21" s="191"/>
      <c r="E21" s="67"/>
      <c r="F21" s="72"/>
    </row>
    <row r="22" spans="2:11">
      <c r="D22" s="191"/>
      <c r="E22" s="67"/>
      <c r="F22" s="72"/>
    </row>
    <row r="23" spans="2:11" ht="19.5" thickBot="1">
      <c r="D23" s="192"/>
      <c r="E23" s="70"/>
      <c r="F23" s="73"/>
    </row>
    <row r="24" spans="2:11">
      <c r="D24" s="190" t="s">
        <v>132</v>
      </c>
      <c r="E24" s="52" t="s">
        <v>199</v>
      </c>
      <c r="F24" s="71"/>
    </row>
    <row r="25" spans="2:11">
      <c r="D25" s="191"/>
      <c r="E25" s="48" t="s">
        <v>120</v>
      </c>
      <c r="F25" s="72"/>
    </row>
    <row r="26" spans="2:11">
      <c r="D26" s="191"/>
      <c r="E26" s="67"/>
      <c r="F26" s="72"/>
    </row>
    <row r="27" spans="2:11">
      <c r="D27" s="191"/>
      <c r="E27" s="67"/>
      <c r="F27" s="72"/>
    </row>
    <row r="28" spans="2:11" ht="19.5" thickBot="1">
      <c r="D28" s="192"/>
      <c r="E28" s="70"/>
      <c r="F28" s="73"/>
    </row>
    <row r="29" spans="2:11" ht="18.75" customHeight="1">
      <c r="B29" s="187" t="s">
        <v>208</v>
      </c>
      <c r="C29" s="187"/>
      <c r="D29" s="187"/>
      <c r="E29" s="187"/>
      <c r="F29" s="187"/>
      <c r="G29" s="187"/>
      <c r="H29" s="187"/>
      <c r="I29" s="187"/>
      <c r="J29" s="187"/>
      <c r="K29" s="187"/>
    </row>
    <row r="30" spans="2:11">
      <c r="B30" s="187"/>
      <c r="C30" s="187"/>
      <c r="D30" s="187"/>
      <c r="E30" s="187"/>
      <c r="F30" s="187"/>
      <c r="G30" s="187"/>
      <c r="H30" s="187"/>
      <c r="I30" s="187"/>
      <c r="J30" s="187"/>
      <c r="K30" s="187"/>
    </row>
    <row r="31" spans="2:11" ht="9.9499999999999993" customHeight="1">
      <c r="D31" s="103"/>
      <c r="E31" s="103"/>
      <c r="F31" s="103"/>
      <c r="G31" s="103"/>
      <c r="H31" s="103"/>
      <c r="I31" s="103"/>
    </row>
    <row r="32" spans="2:11" ht="18.75" customHeight="1">
      <c r="B32" s="188" t="s">
        <v>209</v>
      </c>
      <c r="C32" s="188"/>
      <c r="D32" s="188"/>
      <c r="E32" s="188"/>
      <c r="F32" s="188"/>
      <c r="G32" s="188"/>
      <c r="H32" s="188"/>
      <c r="I32" s="188"/>
      <c r="J32" s="188"/>
      <c r="K32" s="188"/>
    </row>
    <row r="33" spans="2:11" ht="18.75" customHeight="1">
      <c r="B33" s="188"/>
      <c r="C33" s="188"/>
      <c r="D33" s="188"/>
      <c r="E33" s="188"/>
      <c r="F33" s="188"/>
      <c r="G33" s="188"/>
      <c r="H33" s="188"/>
      <c r="I33" s="188"/>
      <c r="J33" s="188"/>
      <c r="K33" s="188"/>
    </row>
    <row r="34" spans="2:11" ht="19.5" customHeight="1">
      <c r="B34" s="188"/>
      <c r="C34" s="188"/>
      <c r="D34" s="188"/>
      <c r="E34" s="188"/>
      <c r="F34" s="188"/>
      <c r="G34" s="188"/>
      <c r="H34" s="188"/>
      <c r="I34" s="188"/>
      <c r="J34" s="188"/>
      <c r="K34" s="188"/>
    </row>
  </sheetData>
  <mergeCells count="8">
    <mergeCell ref="B29:K30"/>
    <mergeCell ref="B32:K34"/>
    <mergeCell ref="B2:K2"/>
    <mergeCell ref="D24:D28"/>
    <mergeCell ref="D4:E4"/>
    <mergeCell ref="D6:E6"/>
    <mergeCell ref="D18:E18"/>
    <mergeCell ref="D19:D23"/>
  </mergeCells>
  <phoneticPr fontId="2"/>
  <dataValidations count="1">
    <dataValidation type="list" allowBlank="1" showInputMessage="1" showErrorMessage="1" sqref="F4" xr:uid="{29A1FE2D-F958-4CD8-AAE6-E45379124274}">
      <formula1>"法人,個人事業者"</formula1>
    </dataValidation>
  </dataValidations>
  <printOptions horizontalCentered="1" verticalCentered="1"/>
  <pageMargins left="0.70866141732283472" right="0.70866141732283472" top="0.47244094488188981"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A16B6-9A93-4144-AB74-A54485FC912C}">
  <sheetPr>
    <tabColor rgb="FFFF0000"/>
    <pageSetUpPr fitToPage="1"/>
  </sheetPr>
  <dimension ref="A1:O21"/>
  <sheetViews>
    <sheetView showGridLines="0" workbookViewId="0"/>
  </sheetViews>
  <sheetFormatPr defaultRowHeight="18.75"/>
  <cols>
    <col min="1" max="1" width="5.875" customWidth="1"/>
    <col min="2" max="2" width="25.5" bestFit="1" customWidth="1"/>
    <col min="3" max="3" width="5.5" bestFit="1" customWidth="1"/>
    <col min="4" max="5" width="13" bestFit="1" customWidth="1"/>
    <col min="6" max="6" width="17.25" bestFit="1" customWidth="1"/>
    <col min="7" max="7" width="15.375" bestFit="1" customWidth="1"/>
    <col min="8" max="8" width="7.375" bestFit="1" customWidth="1"/>
    <col min="9" max="9" width="22.625" customWidth="1"/>
    <col min="10" max="10" width="3.125" customWidth="1"/>
    <col min="11" max="11" width="7.25" bestFit="1" customWidth="1"/>
    <col min="12" max="12" width="29.625" bestFit="1" customWidth="1"/>
    <col min="13" max="13" width="21.375" bestFit="1" customWidth="1"/>
    <col min="14" max="14" width="13" bestFit="1" customWidth="1"/>
    <col min="15" max="15" width="9.5" bestFit="1" customWidth="1"/>
  </cols>
  <sheetData>
    <row r="1" spans="1:15" ht="18.75" customHeight="1">
      <c r="A1" s="54"/>
      <c r="I1" s="31" t="str">
        <f>IF(名称="","","名称："&amp;名称)</f>
        <v/>
      </c>
    </row>
    <row r="2" spans="1:15" ht="25.5">
      <c r="A2" s="54" t="s">
        <v>140</v>
      </c>
    </row>
    <row r="3" spans="1:15" ht="18.75" customHeight="1">
      <c r="H3" s="105"/>
      <c r="I3" s="121" t="s">
        <v>248</v>
      </c>
    </row>
    <row r="4" spans="1:15" ht="54">
      <c r="A4" s="43" t="s">
        <v>117</v>
      </c>
      <c r="B4" s="43" t="s">
        <v>113</v>
      </c>
      <c r="C4" s="43" t="s">
        <v>114</v>
      </c>
      <c r="D4" s="42" t="s">
        <v>115</v>
      </c>
      <c r="E4" s="42" t="s">
        <v>116</v>
      </c>
      <c r="F4" s="42" t="s">
        <v>136</v>
      </c>
      <c r="G4" s="42" t="s">
        <v>214</v>
      </c>
      <c r="H4" s="42" t="s">
        <v>215</v>
      </c>
      <c r="I4" s="42" t="s">
        <v>213</v>
      </c>
    </row>
    <row r="5" spans="1:15" ht="27" customHeight="1">
      <c r="A5" s="44">
        <v>1</v>
      </c>
      <c r="B5" s="115"/>
      <c r="C5" s="57"/>
      <c r="D5" s="58"/>
      <c r="E5" s="75" t="str">
        <f>IF(OR(ISBLANK(C5),ISBLANK(D5)),"",C5*D5)</f>
        <v/>
      </c>
      <c r="F5" s="59"/>
      <c r="G5" s="47"/>
      <c r="H5" s="113"/>
      <c r="I5" s="85"/>
      <c r="K5" s="100" t="str">
        <f>IF(B5="","",IF(H5="","←　発注先の所在地、発注先名が入力されていません",""))</f>
        <v/>
      </c>
    </row>
    <row r="6" spans="1:15" ht="27" customHeight="1">
      <c r="A6" s="44">
        <v>2</v>
      </c>
      <c r="B6" s="115"/>
      <c r="C6" s="57"/>
      <c r="D6" s="58"/>
      <c r="E6" s="75" t="str">
        <f t="shared" ref="E6:E14" si="0">IF(OR(ISBLANK(C6),ISBLANK(D6)),"",C6*D6)</f>
        <v/>
      </c>
      <c r="F6" s="59"/>
      <c r="G6" s="47"/>
      <c r="H6" s="113"/>
      <c r="I6" s="85"/>
      <c r="K6" s="100" t="str">
        <f t="shared" ref="K6:K14" si="1">IF(B6="","",IF(H6="","←　発注先の所在地、発注先名が入力されていません",""))</f>
        <v/>
      </c>
    </row>
    <row r="7" spans="1:15" ht="27" customHeight="1">
      <c r="A7" s="44">
        <v>3</v>
      </c>
      <c r="B7" s="115"/>
      <c r="C7" s="57"/>
      <c r="D7" s="58"/>
      <c r="E7" s="75" t="str">
        <f t="shared" si="0"/>
        <v/>
      </c>
      <c r="F7" s="59"/>
      <c r="G7" s="47"/>
      <c r="H7" s="113"/>
      <c r="I7" s="85"/>
      <c r="K7" s="100" t="str">
        <f t="shared" si="1"/>
        <v/>
      </c>
    </row>
    <row r="8" spans="1:15" ht="27" customHeight="1">
      <c r="A8" s="44">
        <v>4</v>
      </c>
      <c r="B8" s="115"/>
      <c r="C8" s="57"/>
      <c r="D8" s="58"/>
      <c r="E8" s="75" t="str">
        <f t="shared" si="0"/>
        <v/>
      </c>
      <c r="F8" s="59"/>
      <c r="G8" s="47"/>
      <c r="H8" s="113"/>
      <c r="I8" s="85"/>
      <c r="K8" s="100" t="str">
        <f t="shared" si="1"/>
        <v/>
      </c>
    </row>
    <row r="9" spans="1:15" ht="27" customHeight="1">
      <c r="A9" s="44">
        <v>5</v>
      </c>
      <c r="B9" s="115"/>
      <c r="C9" s="57"/>
      <c r="D9" s="58"/>
      <c r="E9" s="75" t="str">
        <f>IF(OR(ISBLANK(C9),ISBLANK(D9)),"",C9*D9)</f>
        <v/>
      </c>
      <c r="F9" s="59"/>
      <c r="G9" s="47"/>
      <c r="H9" s="113"/>
      <c r="I9" s="85"/>
      <c r="K9" s="100" t="str">
        <f t="shared" si="1"/>
        <v/>
      </c>
    </row>
    <row r="10" spans="1:15" ht="27" customHeight="1">
      <c r="A10" s="44">
        <v>6</v>
      </c>
      <c r="B10" s="115"/>
      <c r="C10" s="57"/>
      <c r="D10" s="58"/>
      <c r="E10" s="75" t="str">
        <f t="shared" si="0"/>
        <v/>
      </c>
      <c r="F10" s="59"/>
      <c r="G10" s="47"/>
      <c r="H10" s="113"/>
      <c r="I10" s="85"/>
      <c r="K10" s="100" t="str">
        <f t="shared" si="1"/>
        <v/>
      </c>
    </row>
    <row r="11" spans="1:15" ht="27" customHeight="1">
      <c r="A11" s="44">
        <v>7</v>
      </c>
      <c r="B11" s="115"/>
      <c r="C11" s="57"/>
      <c r="D11" s="58"/>
      <c r="E11" s="75" t="str">
        <f t="shared" si="0"/>
        <v/>
      </c>
      <c r="F11" s="59"/>
      <c r="G11" s="47"/>
      <c r="H11" s="113"/>
      <c r="I11" s="85"/>
      <c r="K11" s="100" t="str">
        <f t="shared" si="1"/>
        <v/>
      </c>
      <c r="O11" s="45"/>
    </row>
    <row r="12" spans="1:15" ht="27" customHeight="1">
      <c r="A12" s="44">
        <v>8</v>
      </c>
      <c r="B12" s="115"/>
      <c r="C12" s="57"/>
      <c r="D12" s="58"/>
      <c r="E12" s="75" t="str">
        <f t="shared" si="0"/>
        <v/>
      </c>
      <c r="F12" s="59"/>
      <c r="G12" s="47"/>
      <c r="H12" s="113"/>
      <c r="I12" s="85"/>
      <c r="K12" s="100" t="str">
        <f t="shared" si="1"/>
        <v/>
      </c>
    </row>
    <row r="13" spans="1:15" ht="27" customHeight="1">
      <c r="A13" s="44">
        <v>9</v>
      </c>
      <c r="B13" s="115"/>
      <c r="C13" s="57"/>
      <c r="D13" s="58"/>
      <c r="E13" s="75" t="str">
        <f t="shared" si="0"/>
        <v/>
      </c>
      <c r="F13" s="59"/>
      <c r="G13" s="47"/>
      <c r="H13" s="113"/>
      <c r="I13" s="85"/>
      <c r="K13" s="100" t="str">
        <f t="shared" si="1"/>
        <v/>
      </c>
    </row>
    <row r="14" spans="1:15" ht="27" customHeight="1">
      <c r="A14" s="44">
        <v>10</v>
      </c>
      <c r="B14" s="115"/>
      <c r="C14" s="57"/>
      <c r="D14" s="58"/>
      <c r="E14" s="75" t="str">
        <f t="shared" si="0"/>
        <v/>
      </c>
      <c r="F14" s="59"/>
      <c r="G14" s="47"/>
      <c r="H14" s="113"/>
      <c r="I14" s="85"/>
      <c r="K14" s="100" t="str">
        <f t="shared" si="1"/>
        <v/>
      </c>
    </row>
    <row r="15" spans="1:15" ht="27" customHeight="1">
      <c r="A15" s="61"/>
      <c r="B15" s="66" t="s">
        <v>144</v>
      </c>
      <c r="C15" s="62"/>
      <c r="D15" s="63"/>
      <c r="E15" s="63"/>
      <c r="F15" s="64"/>
      <c r="G15" s="65"/>
      <c r="H15" s="114"/>
      <c r="I15" s="86"/>
    </row>
    <row r="16" spans="1:15" ht="27" customHeight="1">
      <c r="A16" s="6"/>
      <c r="B16" s="6"/>
      <c r="C16" s="158" t="s">
        <v>118</v>
      </c>
      <c r="D16" s="158"/>
      <c r="E16" s="60" t="str">
        <f>IF(SUM(E4:E15)=0,"",SUM(E4:E15))</f>
        <v/>
      </c>
      <c r="F16" s="46"/>
      <c r="G16" s="60" t="str">
        <f>IF(SUM(G4:G15)=0,"",SUM(G4:G15))</f>
        <v/>
      </c>
      <c r="H16" s="112" t="str">
        <f>IF(COUNTA($H$4:$H$15)-1=0,"",IF(COUNTA($H$4:$H$15)-1=COUNTIF($H$4:$H$15,"島根県"),"県内",IF(COUNTIF($H$4:$H$15,"その他")&gt;=1,"理由記載")))</f>
        <v/>
      </c>
      <c r="I16" s="84"/>
      <c r="K16" s="100"/>
    </row>
    <row r="17" spans="1:11">
      <c r="K17" s="100"/>
    </row>
    <row r="18" spans="1:11">
      <c r="A18" t="s">
        <v>169</v>
      </c>
    </row>
    <row r="19" spans="1:11">
      <c r="A19" s="197"/>
      <c r="B19" s="197"/>
      <c r="C19" s="197"/>
      <c r="D19" s="197"/>
      <c r="E19" s="197"/>
      <c r="F19" s="197"/>
      <c r="G19" s="197"/>
      <c r="H19" s="197"/>
      <c r="I19" s="197"/>
    </row>
    <row r="20" spans="1:11">
      <c r="A20" s="197"/>
      <c r="B20" s="197"/>
      <c r="C20" s="197"/>
      <c r="D20" s="197"/>
      <c r="E20" s="197"/>
      <c r="F20" s="197"/>
      <c r="G20" s="197"/>
      <c r="H20" s="197"/>
      <c r="I20" s="197"/>
    </row>
    <row r="21" spans="1:11">
      <c r="A21" s="197"/>
      <c r="B21" s="197"/>
      <c r="C21" s="197"/>
      <c r="D21" s="197"/>
      <c r="E21" s="197"/>
      <c r="F21" s="197"/>
      <c r="G21" s="197"/>
      <c r="H21" s="197"/>
      <c r="I21" s="197"/>
    </row>
  </sheetData>
  <sheetProtection insertRows="0"/>
  <mergeCells count="2">
    <mergeCell ref="C16:D16"/>
    <mergeCell ref="A19:I21"/>
  </mergeCells>
  <phoneticPr fontId="2"/>
  <dataValidations count="1">
    <dataValidation type="list" allowBlank="1" showInputMessage="1" showErrorMessage="1" sqref="H5:H14" xr:uid="{8752AB02-3C3F-406F-85B1-CD0D826D6285}">
      <formula1>"島根県,その他"</formula1>
    </dataValidation>
  </dataValidations>
  <printOptions horizontalCentered="1" verticalCentered="1"/>
  <pageMargins left="0.54" right="0.19" top="0.39370078740157483" bottom="0.3" header="0.31496062992125984" footer="0.22"/>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BF667-C458-4490-BD58-AF25BE34093F}">
  <sheetPr>
    <tabColor rgb="FFFF0000"/>
    <pageSetUpPr fitToPage="1"/>
  </sheetPr>
  <dimension ref="A1:C24"/>
  <sheetViews>
    <sheetView showGridLines="0" zoomScaleNormal="100" workbookViewId="0"/>
  </sheetViews>
  <sheetFormatPr defaultRowHeight="18.75"/>
  <cols>
    <col min="1" max="1" width="6.625" customWidth="1"/>
    <col min="2" max="2" width="27.875" customWidth="1"/>
    <col min="3" max="3" width="82.75" customWidth="1"/>
    <col min="4" max="4" width="3.125" customWidth="1"/>
  </cols>
  <sheetData>
    <row r="1" spans="1:3">
      <c r="C1" s="31" t="str">
        <f>IF(名称="","","名称："&amp;名称)</f>
        <v/>
      </c>
    </row>
    <row r="2" spans="1:3" ht="24">
      <c r="A2" s="53" t="s">
        <v>138</v>
      </c>
    </row>
    <row r="4" spans="1:3">
      <c r="A4" s="9" t="s">
        <v>141</v>
      </c>
    </row>
    <row r="5" spans="1:3">
      <c r="A5" s="43" t="s">
        <v>117</v>
      </c>
      <c r="B5" s="55" t="s">
        <v>113</v>
      </c>
      <c r="C5" s="55" t="s">
        <v>142</v>
      </c>
    </row>
    <row r="6" spans="1:3" ht="39.950000000000003" customHeight="1">
      <c r="A6" s="44">
        <v>1</v>
      </c>
      <c r="B6" s="56" t="str">
        <f>IF(ISBLANK('設備機器・年間削減額(入力・印刷)'!B5),"",'設備機器・年間削減額(入力・印刷)'!B5)</f>
        <v/>
      </c>
      <c r="C6" s="76"/>
    </row>
    <row r="7" spans="1:3" ht="39.950000000000003" customHeight="1">
      <c r="A7" s="44">
        <v>2</v>
      </c>
      <c r="B7" s="56" t="str">
        <f>IF(ISBLANK('設備機器・年間削減額(入力・印刷)'!B6),"",'設備機器・年間削減額(入力・印刷)'!B6)</f>
        <v/>
      </c>
      <c r="C7" s="76"/>
    </row>
    <row r="8" spans="1:3" ht="39.950000000000003" customHeight="1">
      <c r="A8" s="44">
        <v>3</v>
      </c>
      <c r="B8" s="56" t="str">
        <f>IF(ISBLANK('設備機器・年間削減額(入力・印刷)'!B7),"",'設備機器・年間削減額(入力・印刷)'!B7)</f>
        <v/>
      </c>
      <c r="C8" s="76"/>
    </row>
    <row r="9" spans="1:3" ht="39.950000000000003" customHeight="1">
      <c r="A9" s="44">
        <v>4</v>
      </c>
      <c r="B9" s="56" t="str">
        <f>IF(ISBLANK('設備機器・年間削減額(入力・印刷)'!B8),"",'設備機器・年間削減額(入力・印刷)'!B8)</f>
        <v/>
      </c>
      <c r="C9" s="76"/>
    </row>
    <row r="10" spans="1:3" ht="39.950000000000003" customHeight="1">
      <c r="A10" s="44">
        <v>5</v>
      </c>
      <c r="B10" s="56" t="str">
        <f>IF(ISBLANK('設備機器・年間削減額(入力・印刷)'!B9),"",'設備機器・年間削減額(入力・印刷)'!B9)</f>
        <v/>
      </c>
      <c r="C10" s="76"/>
    </row>
    <row r="11" spans="1:3" ht="39.950000000000003" hidden="1" customHeight="1">
      <c r="A11" s="44">
        <v>6</v>
      </c>
      <c r="B11" s="56" t="str">
        <f>IF(ISBLANK('設備機器・年間削減額(入力・印刷)'!B10),"",'設備機器・年間削減額(入力・印刷)'!B10)</f>
        <v/>
      </c>
      <c r="C11" s="76"/>
    </row>
    <row r="12" spans="1:3" ht="39.950000000000003" hidden="1" customHeight="1">
      <c r="A12" s="44">
        <v>7</v>
      </c>
      <c r="B12" s="56" t="str">
        <f>IF(ISBLANK('設備機器・年間削減額(入力・印刷)'!B11),"",'設備機器・年間削減額(入力・印刷)'!B11)</f>
        <v/>
      </c>
      <c r="C12" s="76"/>
    </row>
    <row r="13" spans="1:3" ht="39.950000000000003" hidden="1" customHeight="1">
      <c r="A13" s="44">
        <v>8</v>
      </c>
      <c r="B13" s="56" t="str">
        <f>IF(ISBLANK('設備機器・年間削減額(入力・印刷)'!B12),"",'設備機器・年間削減額(入力・印刷)'!B12)</f>
        <v/>
      </c>
      <c r="C13" s="76"/>
    </row>
    <row r="14" spans="1:3" ht="39.950000000000003" hidden="1" customHeight="1">
      <c r="A14" s="44">
        <v>9</v>
      </c>
      <c r="B14" s="56" t="str">
        <f>IF(ISBLANK('設備機器・年間削減額(入力・印刷)'!B13),"",'設備機器・年間削減額(入力・印刷)'!B13)</f>
        <v/>
      </c>
      <c r="C14" s="76"/>
    </row>
    <row r="15" spans="1:3" ht="39.950000000000003" hidden="1" customHeight="1">
      <c r="A15" s="44">
        <v>10</v>
      </c>
      <c r="B15" s="56" t="str">
        <f>IF(ISBLANK('設備機器・年間削減額(入力・印刷)'!B14),"",'設備機器・年間削減額(入力・印刷)'!B14)</f>
        <v/>
      </c>
      <c r="C15" s="76"/>
    </row>
    <row r="16" spans="1:3" hidden="1">
      <c r="A16" s="61"/>
      <c r="B16" s="66" t="s">
        <v>146</v>
      </c>
      <c r="C16" s="77"/>
    </row>
    <row r="18" spans="1:3">
      <c r="A18" s="9" t="s">
        <v>143</v>
      </c>
    </row>
    <row r="19" spans="1:3">
      <c r="A19" s="198"/>
      <c r="B19" s="198"/>
      <c r="C19" s="198"/>
    </row>
    <row r="20" spans="1:3">
      <c r="A20" s="198"/>
      <c r="B20" s="198"/>
      <c r="C20" s="198"/>
    </row>
    <row r="21" spans="1:3">
      <c r="A21" s="198"/>
      <c r="B21" s="198"/>
      <c r="C21" s="198"/>
    </row>
    <row r="22" spans="1:3">
      <c r="A22" s="198"/>
      <c r="B22" s="198"/>
      <c r="C22" s="198"/>
    </row>
    <row r="23" spans="1:3">
      <c r="A23" s="198"/>
      <c r="B23" s="198"/>
      <c r="C23" s="198"/>
    </row>
    <row r="24" spans="1:3">
      <c r="A24" s="198"/>
      <c r="B24" s="198"/>
      <c r="C24" s="198"/>
    </row>
  </sheetData>
  <sheetProtection formatRows="0"/>
  <mergeCells count="1">
    <mergeCell ref="A19:C24"/>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62C8B-0F3E-46BD-9E7F-512321265859}">
  <sheetPr>
    <tabColor theme="7"/>
    <pageSetUpPr fitToPage="1"/>
  </sheetPr>
  <dimension ref="A1:Y39"/>
  <sheetViews>
    <sheetView showGridLines="0" workbookViewId="0"/>
  </sheetViews>
  <sheetFormatPr defaultColWidth="3.125" defaultRowHeight="18.75"/>
  <sheetData>
    <row r="1" spans="1:25">
      <c r="Y1" s="31" t="str">
        <f>IF(名称="","","名称："&amp;名称)</f>
        <v/>
      </c>
    </row>
    <row r="3" spans="1:25">
      <c r="A3" s="29"/>
      <c r="B3" s="30"/>
      <c r="C3" s="30"/>
      <c r="D3" s="30"/>
      <c r="E3" s="30"/>
      <c r="F3" s="30"/>
      <c r="G3" s="30"/>
      <c r="H3" s="30"/>
      <c r="I3" s="30"/>
      <c r="J3" s="30"/>
      <c r="K3" s="30"/>
      <c r="L3" s="30"/>
      <c r="M3" s="30"/>
      <c r="N3" s="30"/>
      <c r="O3" s="30"/>
      <c r="P3" s="30"/>
      <c r="Q3" s="30"/>
      <c r="R3" s="30"/>
      <c r="S3" s="30"/>
      <c r="T3" s="30"/>
      <c r="U3" s="30"/>
      <c r="V3" s="30"/>
      <c r="W3" s="30"/>
      <c r="X3" s="30"/>
      <c r="Y3" s="30"/>
    </row>
    <row r="4" spans="1:25">
      <c r="A4" s="30"/>
      <c r="B4" s="30"/>
      <c r="C4" s="30"/>
      <c r="D4" s="30"/>
      <c r="E4" s="30"/>
      <c r="F4" s="30"/>
      <c r="G4" s="30"/>
      <c r="H4" s="30"/>
      <c r="I4" s="30"/>
      <c r="J4" s="30"/>
      <c r="K4" s="30"/>
      <c r="L4" s="30"/>
      <c r="M4" s="30"/>
      <c r="N4" s="30"/>
      <c r="O4" s="30"/>
      <c r="P4" s="30"/>
      <c r="Q4" s="30"/>
      <c r="R4" s="30"/>
      <c r="S4" s="30"/>
      <c r="T4" s="30"/>
      <c r="U4" s="30"/>
      <c r="V4" s="30"/>
      <c r="W4" s="30"/>
      <c r="X4" s="30"/>
      <c r="Y4" s="30"/>
    </row>
    <row r="5" spans="1:25">
      <c r="A5" s="30"/>
      <c r="B5" s="30"/>
      <c r="C5" s="30"/>
      <c r="D5" s="30"/>
      <c r="E5" s="30"/>
      <c r="F5" s="30"/>
      <c r="G5" s="30"/>
      <c r="H5" s="30"/>
      <c r="I5" s="30"/>
      <c r="J5" s="30"/>
      <c r="K5" s="30"/>
      <c r="L5" s="30"/>
      <c r="M5" s="30"/>
      <c r="N5" s="30"/>
      <c r="O5" s="30"/>
      <c r="P5" s="30"/>
      <c r="Q5" s="30"/>
      <c r="R5" s="30"/>
      <c r="S5" s="30"/>
      <c r="T5" s="30"/>
      <c r="U5" s="30"/>
      <c r="V5" s="30"/>
      <c r="W5" s="30"/>
      <c r="X5" s="30"/>
      <c r="Y5" s="30"/>
    </row>
    <row r="6" spans="1:25">
      <c r="A6" s="30"/>
      <c r="B6" s="30"/>
      <c r="C6" s="30"/>
      <c r="D6" s="30"/>
      <c r="E6" s="30"/>
      <c r="F6" s="30"/>
      <c r="G6" s="30"/>
      <c r="H6" s="30"/>
      <c r="I6" s="30"/>
      <c r="J6" s="30"/>
      <c r="K6" s="30"/>
      <c r="L6" s="30"/>
      <c r="M6" s="30"/>
      <c r="N6" s="30"/>
      <c r="O6" s="30"/>
      <c r="P6" s="30"/>
      <c r="Q6" s="30"/>
      <c r="R6" s="30"/>
      <c r="S6" s="30"/>
      <c r="T6" s="30"/>
      <c r="U6" s="30"/>
      <c r="V6" s="30"/>
      <c r="W6" s="30"/>
      <c r="X6" s="30"/>
      <c r="Y6" s="30"/>
    </row>
    <row r="7" spans="1:25">
      <c r="A7" s="30"/>
      <c r="B7" s="30"/>
      <c r="C7" s="30"/>
      <c r="D7" s="30"/>
      <c r="E7" s="30"/>
      <c r="F7" s="30"/>
      <c r="G7" s="30"/>
      <c r="H7" s="30"/>
      <c r="I7" s="30"/>
      <c r="J7" s="30"/>
      <c r="K7" s="30"/>
      <c r="L7" s="30"/>
      <c r="M7" s="30"/>
      <c r="N7" s="30"/>
      <c r="O7" s="30"/>
      <c r="P7" s="30"/>
      <c r="Q7" s="30"/>
      <c r="R7" s="30"/>
      <c r="S7" s="30"/>
      <c r="T7" s="30"/>
      <c r="U7" s="30"/>
      <c r="V7" s="30"/>
      <c r="W7" s="30"/>
      <c r="X7" s="30"/>
      <c r="Y7" s="30"/>
    </row>
    <row r="8" spans="1:25">
      <c r="A8" s="30"/>
      <c r="B8" s="30"/>
      <c r="C8" s="30"/>
      <c r="D8" s="30"/>
      <c r="E8" s="30"/>
      <c r="F8" s="30"/>
      <c r="G8" s="30"/>
      <c r="H8" s="30"/>
      <c r="I8" s="30"/>
      <c r="J8" s="30"/>
      <c r="K8" s="30"/>
      <c r="L8" s="30"/>
      <c r="M8" s="30"/>
      <c r="N8" s="30"/>
      <c r="O8" s="30"/>
      <c r="P8" s="30"/>
      <c r="Q8" s="30"/>
      <c r="R8" s="30"/>
      <c r="S8" s="30"/>
      <c r="T8" s="30"/>
      <c r="U8" s="30"/>
      <c r="V8" s="30"/>
      <c r="W8" s="30"/>
      <c r="X8" s="30"/>
      <c r="Y8" s="30"/>
    </row>
    <row r="9" spans="1:25">
      <c r="A9" s="30"/>
      <c r="B9" s="30"/>
      <c r="C9" s="30"/>
      <c r="D9" s="30"/>
      <c r="E9" s="30"/>
      <c r="F9" s="30"/>
      <c r="G9" s="30"/>
      <c r="H9" s="30"/>
      <c r="I9" s="30"/>
      <c r="J9" s="30"/>
      <c r="K9" s="30"/>
      <c r="L9" s="30"/>
      <c r="M9" s="30"/>
      <c r="N9" s="30"/>
      <c r="O9" s="30"/>
      <c r="P9" s="30"/>
      <c r="Q9" s="30"/>
      <c r="R9" s="30"/>
      <c r="S9" s="30"/>
      <c r="T9" s="30"/>
      <c r="U9" s="30"/>
      <c r="V9" s="30"/>
      <c r="W9" s="30"/>
      <c r="X9" s="30"/>
      <c r="Y9" s="30"/>
    </row>
    <row r="10" spans="1:25">
      <c r="A10" s="30"/>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c r="A11" s="30"/>
      <c r="B11" s="30"/>
      <c r="C11" s="30"/>
      <c r="D11" s="30"/>
      <c r="E11" s="30"/>
      <c r="F11" s="30"/>
      <c r="G11" s="30"/>
      <c r="H11" s="30"/>
      <c r="I11" s="30"/>
      <c r="J11" s="30"/>
      <c r="K11" s="30"/>
      <c r="L11" s="30"/>
      <c r="M11" s="30"/>
      <c r="N11" s="30"/>
      <c r="O11" s="30"/>
      <c r="P11" s="30"/>
      <c r="Q11" s="30"/>
      <c r="R11" s="30"/>
      <c r="S11" s="30"/>
      <c r="T11" s="30"/>
      <c r="U11" s="30"/>
      <c r="V11" s="30"/>
      <c r="W11" s="30"/>
      <c r="X11" s="30"/>
      <c r="Y11" s="30"/>
    </row>
    <row r="12" spans="1:25">
      <c r="A12" s="30"/>
      <c r="B12" s="30"/>
      <c r="C12" s="30"/>
      <c r="D12" s="30"/>
      <c r="E12" s="30"/>
      <c r="F12" s="30"/>
      <c r="G12" s="30"/>
      <c r="H12" s="30"/>
      <c r="I12" s="30"/>
      <c r="J12" s="30"/>
      <c r="K12" s="30"/>
      <c r="L12" s="30"/>
      <c r="M12" s="30"/>
      <c r="N12" s="30"/>
      <c r="O12" s="30"/>
      <c r="P12" s="30"/>
      <c r="Q12" s="30"/>
      <c r="R12" s="30"/>
      <c r="S12" s="30"/>
      <c r="T12" s="30"/>
      <c r="U12" s="30"/>
      <c r="V12" s="30"/>
      <c r="W12" s="30"/>
      <c r="X12" s="30"/>
      <c r="Y12" s="30"/>
    </row>
    <row r="13" spans="1:25">
      <c r="A13" s="30"/>
      <c r="B13" s="30"/>
      <c r="C13" s="30"/>
      <c r="D13" s="30"/>
      <c r="E13" s="30"/>
      <c r="F13" s="30"/>
      <c r="G13" s="30"/>
      <c r="H13" s="30"/>
      <c r="I13" s="30"/>
      <c r="J13" s="30"/>
      <c r="K13" s="30"/>
      <c r="L13" s="30"/>
      <c r="M13" s="30"/>
      <c r="N13" s="30"/>
      <c r="O13" s="30"/>
      <c r="P13" s="30"/>
      <c r="Q13" s="30"/>
      <c r="R13" s="30"/>
      <c r="S13" s="30"/>
      <c r="T13" s="30"/>
      <c r="U13" s="30"/>
      <c r="V13" s="30"/>
      <c r="W13" s="30"/>
      <c r="X13" s="30"/>
      <c r="Y13" s="30"/>
    </row>
    <row r="14" spans="1:25">
      <c r="A14" s="30"/>
      <c r="B14" s="30"/>
      <c r="C14" s="30"/>
      <c r="D14" s="30"/>
      <c r="E14" s="30"/>
      <c r="F14" s="30"/>
      <c r="G14" s="30"/>
      <c r="H14" s="30"/>
      <c r="I14" s="30"/>
      <c r="J14" s="30"/>
      <c r="K14" s="30"/>
      <c r="L14" s="30"/>
      <c r="M14" s="30"/>
      <c r="N14" s="30"/>
      <c r="O14" s="30"/>
      <c r="P14" s="30"/>
      <c r="Q14" s="30"/>
      <c r="R14" s="30"/>
      <c r="S14" s="30"/>
      <c r="T14" s="30"/>
      <c r="U14" s="30"/>
      <c r="V14" s="30"/>
      <c r="W14" s="30"/>
      <c r="X14" s="30"/>
      <c r="Y14" s="30"/>
    </row>
    <row r="15" spans="1:25">
      <c r="A15" s="30"/>
      <c r="B15" s="30"/>
      <c r="C15" s="30"/>
      <c r="D15" s="30"/>
      <c r="E15" s="30"/>
      <c r="F15" s="30"/>
      <c r="G15" s="30"/>
      <c r="H15" s="30"/>
      <c r="I15" s="30"/>
      <c r="J15" s="30"/>
      <c r="K15" s="30"/>
      <c r="L15" s="30"/>
      <c r="M15" s="30"/>
      <c r="N15" s="30"/>
      <c r="O15" s="30"/>
      <c r="P15" s="30"/>
      <c r="Q15" s="30"/>
      <c r="R15" s="30"/>
      <c r="S15" s="30"/>
      <c r="T15" s="30"/>
      <c r="U15" s="30"/>
      <c r="V15" s="30"/>
      <c r="W15" s="30"/>
      <c r="X15" s="30"/>
      <c r="Y15" s="30"/>
    </row>
    <row r="16" spans="1:25">
      <c r="A16" s="30"/>
      <c r="B16" s="30"/>
      <c r="C16" s="30"/>
      <c r="D16" s="30"/>
      <c r="E16" s="30"/>
      <c r="F16" s="30"/>
      <c r="G16" s="30"/>
      <c r="H16" s="30"/>
      <c r="I16" s="30"/>
      <c r="J16" s="30"/>
      <c r="K16" s="30"/>
      <c r="L16" s="30"/>
      <c r="M16" s="30"/>
      <c r="N16" s="30"/>
      <c r="O16" s="30"/>
      <c r="P16" s="30"/>
      <c r="Q16" s="30"/>
      <c r="R16" s="30"/>
      <c r="S16" s="30"/>
      <c r="T16" s="30"/>
      <c r="U16" s="30"/>
      <c r="V16" s="30"/>
      <c r="W16" s="30"/>
      <c r="X16" s="30"/>
      <c r="Y16" s="30"/>
    </row>
    <row r="17" spans="1:25">
      <c r="A17" s="30"/>
      <c r="B17" s="30"/>
      <c r="C17" s="30"/>
      <c r="D17" s="30"/>
      <c r="E17" s="30"/>
      <c r="F17" s="30"/>
      <c r="G17" s="30"/>
      <c r="H17" s="30"/>
      <c r="I17" s="30"/>
      <c r="J17" s="30"/>
      <c r="K17" s="30"/>
      <c r="L17" s="30"/>
      <c r="M17" s="30"/>
      <c r="N17" s="30"/>
      <c r="O17" s="30"/>
      <c r="P17" s="30"/>
      <c r="Q17" s="30"/>
      <c r="R17" s="30"/>
      <c r="S17" s="30"/>
      <c r="T17" s="30"/>
      <c r="U17" s="30"/>
      <c r="V17" s="30"/>
      <c r="W17" s="30"/>
      <c r="X17" s="30"/>
      <c r="Y17" s="30"/>
    </row>
    <row r="18" spans="1:25">
      <c r="A18" s="30"/>
      <c r="B18" s="30"/>
      <c r="C18" s="30"/>
      <c r="D18" s="30"/>
      <c r="E18" s="30"/>
      <c r="F18" s="30"/>
      <c r="G18" s="30"/>
      <c r="H18" s="30"/>
      <c r="I18" s="30"/>
      <c r="J18" s="30"/>
      <c r="K18" s="30"/>
      <c r="L18" s="30"/>
      <c r="M18" s="30"/>
      <c r="N18" s="30"/>
      <c r="O18" s="30"/>
      <c r="P18" s="30"/>
      <c r="Q18" s="30"/>
      <c r="R18" s="30"/>
      <c r="S18" s="30"/>
      <c r="T18" s="30"/>
      <c r="U18" s="30"/>
      <c r="V18" s="30"/>
      <c r="W18" s="30"/>
      <c r="X18" s="30"/>
      <c r="Y18" s="30"/>
    </row>
    <row r="19" spans="1:25">
      <c r="A19" s="30"/>
      <c r="B19" s="30"/>
      <c r="C19" s="30"/>
      <c r="D19" s="30"/>
      <c r="E19" s="30"/>
      <c r="F19" s="30"/>
      <c r="G19" s="30"/>
      <c r="H19" s="30"/>
      <c r="I19" s="30"/>
      <c r="J19" s="30"/>
      <c r="K19" s="30"/>
      <c r="L19" s="30"/>
      <c r="M19" s="30"/>
      <c r="N19" s="30"/>
      <c r="O19" s="30"/>
      <c r="P19" s="30"/>
      <c r="Q19" s="30"/>
      <c r="R19" s="30"/>
      <c r="S19" s="30"/>
      <c r="T19" s="30"/>
      <c r="U19" s="30"/>
      <c r="V19" s="30"/>
      <c r="W19" s="30"/>
      <c r="X19" s="30"/>
      <c r="Y19" s="30"/>
    </row>
    <row r="20" spans="1:25">
      <c r="A20" s="30"/>
      <c r="B20" s="30"/>
      <c r="C20" s="30"/>
      <c r="D20" s="30"/>
      <c r="E20" s="30"/>
      <c r="F20" s="30"/>
      <c r="G20" s="30"/>
      <c r="H20" s="30"/>
      <c r="I20" s="30"/>
      <c r="J20" s="30"/>
      <c r="K20" s="30"/>
      <c r="L20" s="30"/>
      <c r="M20" s="30"/>
      <c r="N20" s="30"/>
      <c r="O20" s="30"/>
      <c r="P20" s="30"/>
      <c r="Q20" s="30"/>
      <c r="R20" s="30"/>
      <c r="S20" s="30"/>
      <c r="T20" s="30"/>
      <c r="U20" s="30"/>
      <c r="V20" s="30"/>
      <c r="W20" s="30"/>
      <c r="X20" s="30"/>
      <c r="Y20" s="30"/>
    </row>
    <row r="21" spans="1:25">
      <c r="A21" s="30"/>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0"/>
      <c r="B22" s="30"/>
      <c r="C22" s="30"/>
      <c r="D22" s="30"/>
      <c r="E22" s="30"/>
      <c r="F22" s="30"/>
      <c r="G22" s="30"/>
      <c r="H22" s="30"/>
      <c r="I22" s="30"/>
      <c r="J22" s="30"/>
      <c r="K22" s="30"/>
      <c r="L22" s="30"/>
      <c r="M22" s="30"/>
      <c r="N22" s="30"/>
      <c r="O22" s="30"/>
      <c r="P22" s="30"/>
      <c r="Q22" s="30"/>
      <c r="R22" s="30"/>
      <c r="S22" s="30"/>
      <c r="T22" s="30"/>
      <c r="U22" s="30"/>
      <c r="V22" s="30"/>
      <c r="W22" s="30"/>
      <c r="X22" s="30"/>
      <c r="Y22" s="30"/>
    </row>
    <row r="23" spans="1:25">
      <c r="A23" s="30"/>
      <c r="B23" s="30"/>
      <c r="C23" s="30"/>
      <c r="D23" s="30"/>
      <c r="E23" s="30"/>
      <c r="F23" s="30"/>
      <c r="G23" s="30"/>
      <c r="H23" s="30"/>
      <c r="I23" s="30"/>
      <c r="J23" s="30"/>
      <c r="K23" s="30"/>
      <c r="L23" s="30"/>
      <c r="M23" s="30"/>
      <c r="N23" s="30"/>
      <c r="O23" s="30"/>
      <c r="P23" s="30"/>
      <c r="Q23" s="30"/>
      <c r="R23" s="30"/>
      <c r="S23" s="30"/>
      <c r="T23" s="30"/>
      <c r="U23" s="30"/>
      <c r="V23" s="30"/>
      <c r="W23" s="30"/>
      <c r="X23" s="30"/>
      <c r="Y23" s="30"/>
    </row>
    <row r="24" spans="1:25">
      <c r="A24" s="30"/>
      <c r="B24" s="30"/>
      <c r="C24" s="30"/>
      <c r="D24" s="30"/>
      <c r="E24" s="30"/>
      <c r="F24" s="30"/>
      <c r="G24" s="30"/>
      <c r="H24" s="30"/>
      <c r="I24" s="30"/>
      <c r="J24" s="30"/>
      <c r="K24" s="30"/>
      <c r="L24" s="30"/>
      <c r="M24" s="30"/>
      <c r="N24" s="30"/>
      <c r="O24" s="30"/>
      <c r="P24" s="30"/>
      <c r="Q24" s="30"/>
      <c r="R24" s="30"/>
      <c r="S24" s="30"/>
      <c r="T24" s="30"/>
      <c r="U24" s="30"/>
      <c r="V24" s="30"/>
      <c r="W24" s="30"/>
      <c r="X24" s="30"/>
      <c r="Y24" s="30"/>
    </row>
    <row r="25" spans="1:25">
      <c r="A25" s="30"/>
      <c r="B25" s="30"/>
      <c r="C25" s="30"/>
      <c r="D25" s="30"/>
      <c r="E25" s="30"/>
      <c r="F25" s="30"/>
      <c r="G25" s="30"/>
      <c r="H25" s="30"/>
      <c r="I25" s="30"/>
      <c r="J25" s="30"/>
      <c r="K25" s="30"/>
      <c r="L25" s="30"/>
      <c r="M25" s="30"/>
      <c r="N25" s="30"/>
      <c r="O25" s="30"/>
      <c r="P25" s="30"/>
      <c r="Q25" s="30"/>
      <c r="R25" s="30"/>
      <c r="S25" s="30"/>
      <c r="T25" s="30"/>
      <c r="U25" s="30"/>
      <c r="V25" s="30"/>
      <c r="W25" s="30"/>
      <c r="X25" s="30"/>
      <c r="Y25" s="30"/>
    </row>
    <row r="26" spans="1:25">
      <c r="A26" s="30"/>
      <c r="B26" s="30"/>
      <c r="C26" s="30"/>
      <c r="D26" s="30"/>
      <c r="E26" s="30"/>
      <c r="F26" s="30"/>
      <c r="G26" s="30"/>
      <c r="H26" s="30"/>
      <c r="I26" s="30"/>
      <c r="J26" s="30"/>
      <c r="K26" s="30"/>
      <c r="L26" s="30"/>
      <c r="M26" s="30"/>
      <c r="N26" s="30"/>
      <c r="O26" s="30"/>
      <c r="P26" s="30"/>
      <c r="Q26" s="30"/>
      <c r="R26" s="30"/>
      <c r="S26" s="30"/>
      <c r="T26" s="30"/>
      <c r="U26" s="30"/>
      <c r="V26" s="30"/>
      <c r="W26" s="30"/>
      <c r="X26" s="30"/>
      <c r="Y26" s="30"/>
    </row>
    <row r="27" spans="1:25">
      <c r="A27" s="30"/>
      <c r="B27" s="30"/>
      <c r="C27" s="30"/>
      <c r="D27" s="30"/>
      <c r="E27" s="30"/>
      <c r="F27" s="30"/>
      <c r="G27" s="30"/>
      <c r="H27" s="30"/>
      <c r="I27" s="30"/>
      <c r="J27" s="30"/>
      <c r="K27" s="30"/>
      <c r="L27" s="30"/>
      <c r="M27" s="30"/>
      <c r="N27" s="30"/>
      <c r="O27" s="30"/>
      <c r="P27" s="30"/>
      <c r="Q27" s="30"/>
      <c r="R27" s="30"/>
      <c r="S27" s="30"/>
      <c r="T27" s="30"/>
      <c r="U27" s="30"/>
      <c r="V27" s="30"/>
      <c r="W27" s="30"/>
      <c r="X27" s="30"/>
      <c r="Y27" s="30"/>
    </row>
    <row r="28" spans="1:25">
      <c r="A28" s="30"/>
      <c r="B28" s="30"/>
      <c r="C28" s="30"/>
      <c r="D28" s="30"/>
      <c r="E28" s="30"/>
      <c r="F28" s="30"/>
      <c r="G28" s="30"/>
      <c r="H28" s="30"/>
      <c r="I28" s="30"/>
      <c r="J28" s="30"/>
      <c r="K28" s="30"/>
      <c r="L28" s="30"/>
      <c r="M28" s="30"/>
      <c r="N28" s="30"/>
      <c r="O28" s="30"/>
      <c r="P28" s="30"/>
      <c r="Q28" s="30"/>
      <c r="R28" s="30"/>
      <c r="S28" s="30"/>
      <c r="T28" s="30"/>
      <c r="U28" s="30"/>
      <c r="V28" s="30"/>
      <c r="W28" s="30"/>
      <c r="X28" s="30"/>
      <c r="Y28" s="30"/>
    </row>
    <row r="29" spans="1:25">
      <c r="A29" s="30"/>
      <c r="B29" s="30"/>
      <c r="C29" s="30"/>
      <c r="D29" s="30"/>
      <c r="E29" s="30"/>
      <c r="F29" s="30"/>
      <c r="G29" s="30"/>
      <c r="H29" s="30"/>
      <c r="I29" s="30"/>
      <c r="J29" s="30"/>
      <c r="K29" s="30"/>
      <c r="L29" s="30"/>
      <c r="M29" s="30"/>
      <c r="N29" s="30"/>
      <c r="O29" s="30"/>
      <c r="P29" s="30"/>
      <c r="Q29" s="30"/>
      <c r="R29" s="30"/>
      <c r="S29" s="30"/>
      <c r="T29" s="30"/>
      <c r="U29" s="30"/>
      <c r="V29" s="30"/>
      <c r="W29" s="30"/>
      <c r="X29" s="30"/>
      <c r="Y29" s="30"/>
    </row>
    <row r="30" spans="1:25">
      <c r="A30" s="30"/>
      <c r="B30" s="30"/>
      <c r="C30" s="30"/>
      <c r="D30" s="30"/>
      <c r="E30" s="30"/>
      <c r="F30" s="30"/>
      <c r="G30" s="30"/>
      <c r="H30" s="30"/>
      <c r="I30" s="30"/>
      <c r="J30" s="30"/>
      <c r="K30" s="30"/>
      <c r="L30" s="30"/>
      <c r="M30" s="30"/>
      <c r="N30" s="30"/>
      <c r="O30" s="30"/>
      <c r="P30" s="30"/>
      <c r="Q30" s="30"/>
      <c r="R30" s="30"/>
      <c r="S30" s="30"/>
      <c r="T30" s="30"/>
      <c r="U30" s="30"/>
      <c r="V30" s="30"/>
      <c r="W30" s="30"/>
      <c r="X30" s="30"/>
      <c r="Y30" s="30"/>
    </row>
    <row r="31" spans="1:25">
      <c r="A31" s="30"/>
      <c r="B31" s="30"/>
      <c r="C31" s="30"/>
      <c r="D31" s="30"/>
      <c r="E31" s="30"/>
      <c r="F31" s="30"/>
      <c r="G31" s="30"/>
      <c r="H31" s="30"/>
      <c r="I31" s="30"/>
      <c r="J31" s="30"/>
      <c r="K31" s="30"/>
      <c r="L31" s="30"/>
      <c r="M31" s="30"/>
      <c r="N31" s="30"/>
      <c r="O31" s="30"/>
      <c r="P31" s="30"/>
      <c r="Q31" s="30"/>
      <c r="R31" s="30"/>
      <c r="S31" s="30"/>
      <c r="T31" s="30"/>
      <c r="U31" s="30"/>
      <c r="V31" s="30"/>
      <c r="W31" s="30"/>
      <c r="X31" s="30"/>
      <c r="Y31" s="30"/>
    </row>
    <row r="32" spans="1:25">
      <c r="A32" s="30"/>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0"/>
      <c r="B33" s="30"/>
      <c r="C33" s="30"/>
      <c r="D33" s="30"/>
      <c r="E33" s="30"/>
      <c r="F33" s="30"/>
      <c r="G33" s="30"/>
      <c r="H33" s="30"/>
      <c r="I33" s="30"/>
      <c r="J33" s="30"/>
      <c r="K33" s="30"/>
      <c r="L33" s="30"/>
      <c r="M33" s="30"/>
      <c r="N33" s="30"/>
      <c r="O33" s="30"/>
      <c r="P33" s="30"/>
      <c r="Q33" s="30"/>
      <c r="R33" s="30"/>
      <c r="S33" s="30"/>
      <c r="T33" s="30"/>
      <c r="U33" s="30"/>
      <c r="V33" s="30"/>
      <c r="W33" s="30"/>
      <c r="X33" s="30"/>
      <c r="Y33" s="30"/>
    </row>
    <row r="34" spans="1:25">
      <c r="A34" s="30"/>
      <c r="B34" s="30"/>
      <c r="C34" s="30"/>
      <c r="D34" s="30"/>
      <c r="E34" s="30"/>
      <c r="F34" s="30"/>
      <c r="G34" s="30"/>
      <c r="H34" s="30"/>
      <c r="I34" s="30"/>
      <c r="J34" s="30"/>
      <c r="K34" s="30"/>
      <c r="L34" s="30"/>
      <c r="M34" s="30"/>
      <c r="N34" s="30"/>
      <c r="O34" s="30"/>
      <c r="P34" s="30"/>
      <c r="Q34" s="30"/>
      <c r="R34" s="30"/>
      <c r="S34" s="30"/>
      <c r="T34" s="30"/>
      <c r="U34" s="30"/>
      <c r="V34" s="30"/>
      <c r="W34" s="30"/>
      <c r="X34" s="30"/>
      <c r="Y34" s="30"/>
    </row>
    <row r="35" spans="1:25">
      <c r="A35" s="30"/>
      <c r="B35" s="30"/>
      <c r="C35" s="30"/>
      <c r="D35" s="30"/>
      <c r="E35" s="30"/>
      <c r="F35" s="30"/>
      <c r="G35" s="30"/>
      <c r="H35" s="30"/>
      <c r="I35" s="30"/>
      <c r="J35" s="30"/>
      <c r="K35" s="30"/>
      <c r="L35" s="30"/>
      <c r="M35" s="30"/>
      <c r="N35" s="30"/>
      <c r="O35" s="30"/>
      <c r="P35" s="30"/>
      <c r="Q35" s="30"/>
      <c r="R35" s="30"/>
      <c r="S35" s="30"/>
      <c r="T35" s="30"/>
      <c r="U35" s="30"/>
      <c r="V35" s="30"/>
      <c r="W35" s="30"/>
      <c r="X35" s="30"/>
      <c r="Y35" s="30"/>
    </row>
    <row r="36" spans="1:25">
      <c r="A36" s="30"/>
      <c r="B36" s="30"/>
      <c r="C36" s="30"/>
      <c r="D36" s="30"/>
      <c r="E36" s="30"/>
      <c r="F36" s="30"/>
      <c r="G36" s="30"/>
      <c r="H36" s="30"/>
      <c r="I36" s="30"/>
      <c r="J36" s="30"/>
      <c r="K36" s="30"/>
      <c r="L36" s="30"/>
      <c r="M36" s="30"/>
      <c r="N36" s="30"/>
      <c r="O36" s="30"/>
      <c r="P36" s="30"/>
      <c r="Q36" s="30"/>
      <c r="R36" s="30"/>
      <c r="S36" s="30"/>
      <c r="T36" s="30"/>
      <c r="U36" s="30"/>
      <c r="V36" s="30"/>
      <c r="W36" s="30"/>
      <c r="X36" s="30"/>
      <c r="Y36" s="30"/>
    </row>
    <row r="37" spans="1:25">
      <c r="A37" s="30"/>
      <c r="B37" s="30"/>
      <c r="C37" s="30"/>
      <c r="D37" s="30"/>
      <c r="E37" s="30"/>
      <c r="F37" s="30"/>
      <c r="G37" s="30"/>
      <c r="H37" s="30"/>
      <c r="I37" s="30"/>
      <c r="J37" s="30"/>
      <c r="K37" s="30"/>
      <c r="L37" s="30"/>
      <c r="M37" s="30"/>
      <c r="N37" s="30"/>
      <c r="O37" s="30"/>
      <c r="P37" s="30"/>
      <c r="Q37" s="30"/>
      <c r="R37" s="30"/>
      <c r="S37" s="30"/>
      <c r="T37" s="30"/>
      <c r="U37" s="30"/>
      <c r="V37" s="30"/>
      <c r="W37" s="30"/>
      <c r="X37" s="30"/>
      <c r="Y37" s="30"/>
    </row>
    <row r="38" spans="1:25">
      <c r="A38" s="30"/>
      <c r="B38" s="30"/>
      <c r="C38" s="30"/>
      <c r="D38" s="30"/>
      <c r="E38" s="30"/>
      <c r="F38" s="30"/>
      <c r="G38" s="30"/>
      <c r="H38" s="30"/>
      <c r="I38" s="30"/>
      <c r="J38" s="30"/>
      <c r="K38" s="30"/>
      <c r="L38" s="30"/>
      <c r="M38" s="30"/>
      <c r="N38" s="30"/>
      <c r="O38" s="30"/>
      <c r="P38" s="30"/>
      <c r="Q38" s="30"/>
      <c r="R38" s="30"/>
      <c r="S38" s="30"/>
      <c r="T38" s="30"/>
      <c r="U38" s="30"/>
      <c r="V38" s="30"/>
      <c r="W38" s="30"/>
      <c r="X38" s="30"/>
      <c r="Y38" s="30"/>
    </row>
    <row r="39" spans="1:25">
      <c r="A39" s="30"/>
      <c r="B39" s="30"/>
      <c r="C39" s="30"/>
      <c r="D39" s="30"/>
      <c r="E39" s="30"/>
      <c r="F39" s="30"/>
      <c r="G39" s="30"/>
      <c r="H39" s="30"/>
      <c r="I39" s="30"/>
      <c r="J39" s="30"/>
      <c r="K39" s="30"/>
      <c r="L39" s="30"/>
      <c r="M39" s="30"/>
      <c r="N39" s="30"/>
      <c r="O39" s="30"/>
      <c r="P39" s="30"/>
      <c r="Q39" s="30"/>
      <c r="R39" s="30"/>
      <c r="S39" s="30"/>
      <c r="T39" s="30"/>
      <c r="U39" s="30"/>
      <c r="V39" s="30"/>
      <c r="W39" s="30"/>
      <c r="X39" s="30"/>
      <c r="Y39" s="30"/>
    </row>
  </sheetData>
  <sheetProtection sheet="1" objects="1" scenarios="1"/>
  <phoneticPr fontId="2"/>
  <pageMargins left="0.94488188976377963"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F0D9C-AEE7-4196-A15D-367978C8E219}">
  <sheetPr>
    <tabColor rgb="FFFFFF00"/>
    <pageSetUpPr fitToPage="1"/>
  </sheetPr>
  <dimension ref="A1:AM44"/>
  <sheetViews>
    <sheetView showGridLines="0" workbookViewId="0"/>
  </sheetViews>
  <sheetFormatPr defaultColWidth="3.125" defaultRowHeight="18.75"/>
  <cols>
    <col min="1" max="1" width="3.125" customWidth="1"/>
    <col min="7" max="7" width="3.375" bestFit="1" customWidth="1"/>
    <col min="27" max="27" width="0.875" customWidth="1"/>
  </cols>
  <sheetData>
    <row r="1" spans="1:39">
      <c r="A1" s="9" t="s">
        <v>217</v>
      </c>
    </row>
    <row r="2" spans="1:39" ht="19.5">
      <c r="A2" s="208" t="str">
        <f>事業年度&amp;" "&amp;第■回&amp;" "&amp;補助事業名</f>
        <v>令和４年度 第２回 飲食・商業・サービス業等エネルギーコスト削減対策緊急支援事業</v>
      </c>
      <c r="B2" s="209"/>
      <c r="C2" s="209"/>
      <c r="D2" s="209"/>
      <c r="E2" s="209"/>
      <c r="F2" s="209"/>
      <c r="G2" s="209"/>
      <c r="H2" s="209"/>
      <c r="I2" s="209"/>
      <c r="J2" s="209"/>
      <c r="K2" s="209"/>
      <c r="L2" s="209"/>
      <c r="M2" s="209"/>
      <c r="N2" s="209"/>
      <c r="O2" s="209"/>
      <c r="P2" s="209"/>
      <c r="Q2" s="209"/>
      <c r="R2" s="209"/>
      <c r="S2" s="209"/>
      <c r="T2" s="209"/>
      <c r="U2" s="209"/>
      <c r="V2" s="209"/>
      <c r="W2" s="209"/>
      <c r="X2" s="209"/>
      <c r="Y2" s="209"/>
      <c r="Z2" s="210"/>
      <c r="AA2" s="12"/>
    </row>
    <row r="3" spans="1:39" ht="19.5">
      <c r="A3" s="211" t="s">
        <v>218</v>
      </c>
      <c r="B3" s="212"/>
      <c r="C3" s="212"/>
      <c r="D3" s="212"/>
      <c r="E3" s="212"/>
      <c r="F3" s="212"/>
      <c r="G3" s="212"/>
      <c r="H3" s="212"/>
      <c r="I3" s="212"/>
      <c r="J3" s="212"/>
      <c r="K3" s="212"/>
      <c r="L3" s="212"/>
      <c r="M3" s="212"/>
      <c r="N3" s="212"/>
      <c r="O3" s="212"/>
      <c r="P3" s="212"/>
      <c r="Q3" s="212"/>
      <c r="R3" s="212"/>
      <c r="S3" s="212"/>
      <c r="T3" s="212"/>
      <c r="U3" s="212"/>
      <c r="V3" s="212"/>
      <c r="W3" s="212"/>
      <c r="X3" s="212"/>
      <c r="Y3" s="212"/>
      <c r="Z3" s="213"/>
      <c r="AA3" s="13"/>
    </row>
    <row r="4" spans="1:39" ht="5.0999999999999996" customHeight="1">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5"/>
    </row>
    <row r="5" spans="1:39" ht="19.5">
      <c r="A5" s="199" t="str">
        <f>IF(承認申請日="","",TEXT(承認申請日,"yyyy年m月d日"))&amp;"     " &amp;IF(支援機関名="","",支援機関名&amp;"   "&amp;支援担当者氏名)</f>
        <v xml:space="preserve">     </v>
      </c>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M5" s="7"/>
    </row>
    <row r="6" spans="1:39" ht="5.0999999999999996" customHeight="1">
      <c r="R6" s="123"/>
      <c r="S6" s="123"/>
      <c r="T6" s="123"/>
      <c r="U6" s="123"/>
      <c r="V6" s="123"/>
      <c r="W6" s="123"/>
      <c r="X6" s="123"/>
      <c r="Y6" s="123"/>
      <c r="Z6" s="123"/>
      <c r="AM6" s="7"/>
    </row>
    <row r="7" spans="1:39" ht="19.5">
      <c r="A7" s="11" t="s">
        <v>219</v>
      </c>
    </row>
    <row r="8" spans="1:39" ht="19.5">
      <c r="A8" s="11"/>
      <c r="B8" s="202" t="s">
        <v>13</v>
      </c>
      <c r="C8" s="202"/>
      <c r="D8" s="202"/>
      <c r="E8" s="216" t="str">
        <f>IF(名称="","",名称)</f>
        <v/>
      </c>
      <c r="F8" s="216"/>
      <c r="G8" s="216"/>
      <c r="H8" s="216"/>
      <c r="I8" s="216"/>
      <c r="J8" s="216"/>
      <c r="K8" s="216"/>
      <c r="L8" s="216"/>
      <c r="M8" s="216"/>
      <c r="N8" s="216"/>
      <c r="O8" s="216"/>
      <c r="P8" s="216"/>
      <c r="Q8" s="216"/>
      <c r="R8" s="216"/>
      <c r="S8" s="216"/>
      <c r="T8" s="216"/>
      <c r="U8" s="216"/>
      <c r="V8" s="216"/>
      <c r="W8" s="216"/>
      <c r="X8" s="216"/>
      <c r="Y8" s="216"/>
      <c r="Z8" s="216"/>
      <c r="AA8" s="104"/>
    </row>
    <row r="9" spans="1:39" ht="19.5">
      <c r="A9" s="11"/>
      <c r="B9" s="202" t="s">
        <v>0</v>
      </c>
      <c r="C9" s="202"/>
      <c r="D9" s="202"/>
      <c r="E9" s="216" t="str">
        <f>IF(住所="","",住所)</f>
        <v/>
      </c>
      <c r="F9" s="216"/>
      <c r="G9" s="216"/>
      <c r="H9" s="216"/>
      <c r="I9" s="216"/>
      <c r="J9" s="216"/>
      <c r="K9" s="216"/>
      <c r="L9" s="216"/>
      <c r="M9" s="216"/>
      <c r="N9" s="216"/>
      <c r="O9" s="216"/>
      <c r="P9" s="216"/>
      <c r="Q9" s="216"/>
      <c r="R9" s="216"/>
      <c r="S9" s="216"/>
      <c r="T9" s="216"/>
      <c r="U9" s="216"/>
      <c r="V9" s="216"/>
      <c r="W9" s="216"/>
      <c r="X9" s="216"/>
      <c r="Y9" s="216"/>
      <c r="Z9" s="216"/>
    </row>
    <row r="10" spans="1:39" ht="19.5">
      <c r="A10" s="11"/>
      <c r="B10" s="202" t="s">
        <v>19</v>
      </c>
      <c r="C10" s="202"/>
      <c r="D10" s="202"/>
      <c r="E10" s="216" t="str">
        <f>IF(代表者氏名="","",代表者役職&amp;"　"&amp;代表者氏名)</f>
        <v/>
      </c>
      <c r="F10" s="216"/>
      <c r="G10" s="216"/>
      <c r="H10" s="216"/>
      <c r="I10" s="216"/>
      <c r="J10" s="216"/>
      <c r="K10" s="216"/>
      <c r="L10" s="216"/>
      <c r="M10" s="216"/>
      <c r="N10" s="216"/>
      <c r="O10" s="216"/>
      <c r="P10" s="216"/>
      <c r="Q10" s="216"/>
      <c r="R10" s="216"/>
      <c r="S10" s="216"/>
      <c r="T10" s="216"/>
      <c r="U10" s="216"/>
      <c r="V10" s="216"/>
      <c r="W10" s="216"/>
      <c r="X10" s="216"/>
      <c r="Y10" s="216"/>
      <c r="Z10" s="216"/>
    </row>
    <row r="11" spans="1:39" ht="77.099999999999994" customHeight="1">
      <c r="A11" s="11"/>
      <c r="B11" s="202" t="s">
        <v>242</v>
      </c>
      <c r="C11" s="202"/>
      <c r="D11" s="202"/>
      <c r="E11" s="203"/>
      <c r="F11" s="203"/>
      <c r="G11" s="203"/>
      <c r="H11" s="203"/>
      <c r="I11" s="203"/>
      <c r="J11" s="203"/>
      <c r="K11" s="203"/>
      <c r="L11" s="203"/>
      <c r="M11" s="203"/>
      <c r="N11" s="203"/>
      <c r="O11" s="203"/>
      <c r="P11" s="203"/>
      <c r="Q11" s="203"/>
      <c r="R11" s="203"/>
      <c r="S11" s="203"/>
      <c r="T11" s="203"/>
      <c r="U11" s="203"/>
      <c r="V11" s="203"/>
      <c r="W11" s="203"/>
      <c r="X11" s="203"/>
      <c r="Y11" s="203"/>
      <c r="Z11" s="203"/>
    </row>
    <row r="12" spans="1:39" ht="5.0999999999999996" customHeight="1">
      <c r="E12" s="1"/>
    </row>
    <row r="13" spans="1:39" ht="19.5">
      <c r="A13" s="120" t="s">
        <v>220</v>
      </c>
    </row>
    <row r="14" spans="1:39">
      <c r="A14" s="6" t="s">
        <v>221</v>
      </c>
    </row>
    <row r="15" spans="1:39" ht="19.5">
      <c r="A15" s="11"/>
      <c r="B15" s="119"/>
      <c r="C15" s="204" t="s">
        <v>222</v>
      </c>
      <c r="D15" s="204"/>
      <c r="E15" s="204"/>
      <c r="F15" s="204"/>
      <c r="G15" s="204"/>
      <c r="H15" s="204"/>
      <c r="I15" s="6"/>
      <c r="J15" s="119"/>
      <c r="K15" s="204" t="s">
        <v>223</v>
      </c>
      <c r="L15" s="204"/>
      <c r="M15" s="204"/>
      <c r="N15" s="204"/>
      <c r="O15" s="204"/>
      <c r="P15" s="204"/>
      <c r="Q15" s="6"/>
      <c r="R15" s="119"/>
      <c r="S15" s="205" t="s">
        <v>224</v>
      </c>
      <c r="T15" s="206"/>
      <c r="U15" s="206"/>
      <c r="V15" s="206"/>
      <c r="W15" s="206"/>
      <c r="X15" s="207"/>
    </row>
    <row r="16" spans="1:39">
      <c r="B16" s="119"/>
      <c r="C16" s="204" t="s">
        <v>225</v>
      </c>
      <c r="D16" s="204"/>
      <c r="E16" s="204"/>
      <c r="F16" s="204"/>
      <c r="G16" s="204"/>
      <c r="H16" s="204"/>
      <c r="I16" s="6"/>
      <c r="J16" s="119"/>
      <c r="K16" s="204" t="s">
        <v>226</v>
      </c>
      <c r="L16" s="204"/>
      <c r="M16" s="204"/>
      <c r="N16" s="204"/>
      <c r="O16" s="204"/>
      <c r="P16" s="204"/>
      <c r="Q16" s="6"/>
      <c r="R16" s="119"/>
      <c r="S16" s="205" t="s">
        <v>227</v>
      </c>
      <c r="T16" s="206"/>
      <c r="U16" s="206"/>
      <c r="V16" s="206"/>
      <c r="W16" s="206"/>
      <c r="X16" s="207"/>
    </row>
    <row r="17" spans="1:26" ht="5.0999999999999996" customHeight="1"/>
    <row r="18" spans="1:26" ht="21" customHeight="1">
      <c r="A18" s="6" t="s">
        <v>228</v>
      </c>
    </row>
    <row r="19" spans="1:26" ht="21" customHeight="1">
      <c r="B19" s="118"/>
      <c r="C19" s="200" t="s">
        <v>238</v>
      </c>
      <c r="D19" s="200"/>
      <c r="E19" s="200"/>
      <c r="F19" s="200"/>
      <c r="G19" s="200"/>
      <c r="H19" s="200"/>
      <c r="I19" s="200"/>
      <c r="J19" s="200"/>
      <c r="K19" s="200"/>
      <c r="L19" s="200"/>
      <c r="M19" s="200"/>
      <c r="N19" s="200"/>
      <c r="O19" s="200"/>
      <c r="P19" s="200"/>
      <c r="Q19" s="200"/>
      <c r="R19" s="200"/>
      <c r="S19" s="200"/>
      <c r="T19" s="200"/>
      <c r="U19" s="200"/>
      <c r="V19" s="200"/>
      <c r="W19" s="200"/>
      <c r="X19" s="200"/>
      <c r="Y19" s="200"/>
      <c r="Z19" s="200"/>
    </row>
    <row r="20" spans="1:26">
      <c r="B20" s="118"/>
      <c r="C20" s="200" t="s">
        <v>239</v>
      </c>
      <c r="D20" s="200"/>
      <c r="E20" s="200"/>
      <c r="F20" s="200"/>
      <c r="G20" s="200"/>
      <c r="H20" s="200"/>
      <c r="I20" s="200"/>
      <c r="J20" s="200"/>
      <c r="K20" s="200"/>
      <c r="L20" s="200"/>
      <c r="M20" s="200"/>
      <c r="N20" s="200"/>
      <c r="O20" s="200"/>
      <c r="P20" s="200"/>
      <c r="Q20" s="200"/>
      <c r="R20" s="200"/>
      <c r="S20" s="200"/>
      <c r="T20" s="200"/>
      <c r="U20" s="200"/>
      <c r="V20" s="200"/>
      <c r="W20" s="200"/>
      <c r="X20" s="200"/>
      <c r="Y20" s="200"/>
      <c r="Z20" s="200"/>
    </row>
    <row r="21" spans="1:26" ht="21" customHeight="1">
      <c r="B21" s="118"/>
      <c r="C21" s="200" t="s">
        <v>235</v>
      </c>
      <c r="D21" s="200"/>
      <c r="E21" s="200"/>
      <c r="F21" s="200"/>
      <c r="G21" s="200"/>
      <c r="H21" s="200"/>
      <c r="I21" s="200"/>
      <c r="J21" s="200"/>
      <c r="K21" s="200"/>
      <c r="L21" s="200"/>
      <c r="M21" s="200"/>
      <c r="N21" s="200"/>
      <c r="O21" s="200"/>
      <c r="P21" s="200"/>
      <c r="Q21" s="200"/>
      <c r="R21" s="200"/>
      <c r="S21" s="200"/>
      <c r="T21" s="200"/>
      <c r="U21" s="200"/>
      <c r="V21" s="200"/>
      <c r="W21" s="200"/>
      <c r="X21" s="200"/>
      <c r="Y21" s="200"/>
      <c r="Z21" s="200"/>
    </row>
    <row r="22" spans="1:26">
      <c r="B22" s="118"/>
      <c r="C22" s="200" t="s">
        <v>236</v>
      </c>
      <c r="D22" s="200"/>
      <c r="E22" s="200"/>
      <c r="F22" s="200"/>
      <c r="G22" s="200"/>
      <c r="H22" s="200"/>
      <c r="I22" s="200"/>
      <c r="J22" s="200"/>
      <c r="K22" s="200"/>
      <c r="L22" s="200"/>
      <c r="M22" s="200"/>
      <c r="N22" s="200"/>
      <c r="O22" s="200"/>
      <c r="P22" s="200"/>
      <c r="Q22" s="200"/>
      <c r="R22" s="200"/>
      <c r="S22" s="200"/>
      <c r="T22" s="200"/>
      <c r="U22" s="200"/>
      <c r="V22" s="200"/>
      <c r="W22" s="200"/>
      <c r="X22" s="200"/>
      <c r="Y22" s="200"/>
      <c r="Z22" s="200"/>
    </row>
    <row r="23" spans="1:26">
      <c r="B23" s="118"/>
      <c r="C23" s="200" t="s">
        <v>237</v>
      </c>
      <c r="D23" s="200"/>
      <c r="E23" s="200"/>
      <c r="F23" s="200"/>
      <c r="G23" s="200"/>
      <c r="H23" s="200"/>
      <c r="I23" s="200"/>
      <c r="J23" s="200"/>
      <c r="K23" s="200"/>
      <c r="L23" s="200"/>
      <c r="M23" s="200"/>
      <c r="N23" s="200"/>
      <c r="O23" s="200"/>
      <c r="P23" s="200"/>
      <c r="Q23" s="200"/>
      <c r="R23" s="200"/>
      <c r="S23" s="200"/>
      <c r="T23" s="200"/>
      <c r="U23" s="200"/>
      <c r="V23" s="200"/>
      <c r="W23" s="200"/>
      <c r="X23" s="200"/>
      <c r="Y23" s="200"/>
      <c r="Z23" s="200"/>
    </row>
    <row r="24" spans="1:26">
      <c r="B24" s="118"/>
      <c r="C24" s="200" t="s">
        <v>240</v>
      </c>
      <c r="D24" s="200"/>
      <c r="E24" s="200"/>
      <c r="F24" s="200"/>
      <c r="G24" s="200"/>
      <c r="H24" s="200"/>
      <c r="I24" s="200"/>
      <c r="J24" s="200"/>
      <c r="K24" s="200"/>
      <c r="L24" s="200"/>
      <c r="M24" s="200"/>
      <c r="N24" s="200"/>
      <c r="O24" s="200"/>
      <c r="P24" s="200"/>
      <c r="Q24" s="200"/>
      <c r="R24" s="200"/>
      <c r="S24" s="200"/>
      <c r="T24" s="200"/>
      <c r="U24" s="200"/>
      <c r="V24" s="200"/>
      <c r="W24" s="200"/>
      <c r="X24" s="200"/>
      <c r="Y24" s="200"/>
      <c r="Z24" s="200"/>
    </row>
    <row r="25" spans="1:26">
      <c r="B25" s="118"/>
      <c r="C25" s="200" t="s">
        <v>241</v>
      </c>
      <c r="D25" s="200"/>
      <c r="E25" s="200"/>
      <c r="F25" s="200"/>
      <c r="G25" s="200"/>
      <c r="H25" s="200"/>
      <c r="I25" s="200"/>
      <c r="J25" s="200"/>
      <c r="K25" s="200"/>
      <c r="L25" s="200"/>
      <c r="M25" s="200"/>
      <c r="N25" s="200"/>
      <c r="O25" s="200"/>
      <c r="P25" s="200"/>
      <c r="Q25" s="200"/>
      <c r="R25" s="200"/>
      <c r="S25" s="200"/>
      <c r="T25" s="200"/>
      <c r="U25" s="200"/>
      <c r="V25" s="200"/>
      <c r="W25" s="200"/>
      <c r="X25" s="200"/>
      <c r="Y25" s="200"/>
      <c r="Z25" s="200"/>
    </row>
    <row r="26" spans="1:26">
      <c r="B26" s="118"/>
      <c r="C26" s="200" t="s">
        <v>245</v>
      </c>
      <c r="D26" s="200"/>
      <c r="E26" s="200"/>
      <c r="F26" s="200"/>
      <c r="G26" s="200"/>
      <c r="H26" s="200"/>
      <c r="I26" s="200"/>
      <c r="J26" s="200"/>
      <c r="K26" s="200"/>
      <c r="L26" s="200"/>
      <c r="M26" s="200"/>
      <c r="N26" s="200"/>
      <c r="O26" s="200"/>
      <c r="P26" s="200"/>
      <c r="Q26" s="200"/>
      <c r="R26" s="200"/>
      <c r="S26" s="200"/>
      <c r="T26" s="200"/>
      <c r="U26" s="200"/>
      <c r="V26" s="200"/>
      <c r="W26" s="200"/>
      <c r="X26" s="200"/>
      <c r="Y26" s="200"/>
      <c r="Z26" s="200"/>
    </row>
    <row r="27" spans="1:26">
      <c r="B27" s="118"/>
      <c r="C27" s="201" t="s">
        <v>251</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row>
    <row r="28" spans="1:26" ht="5.0999999999999996" customHeight="1"/>
    <row r="29" spans="1:26" ht="19.5">
      <c r="A29" s="120" t="s">
        <v>232</v>
      </c>
      <c r="B29" s="6"/>
      <c r="C29" s="6"/>
      <c r="D29" s="6"/>
      <c r="E29" s="6"/>
      <c r="F29" s="6"/>
      <c r="G29" s="6"/>
      <c r="H29" s="6"/>
      <c r="I29" s="6"/>
    </row>
    <row r="30" spans="1:26">
      <c r="A30" s="6"/>
      <c r="B30" s="6" t="s">
        <v>233</v>
      </c>
      <c r="C30" s="6"/>
      <c r="D30" s="6"/>
      <c r="E30" s="6"/>
      <c r="F30" s="6"/>
      <c r="G30" s="6"/>
      <c r="H30" s="6"/>
      <c r="I30" s="6"/>
    </row>
    <row r="31" spans="1:26">
      <c r="A31" s="9"/>
      <c r="B31" s="118"/>
      <c r="C31" s="204" t="s">
        <v>229</v>
      </c>
      <c r="D31" s="204"/>
      <c r="E31" s="204"/>
      <c r="F31" s="204"/>
      <c r="G31" s="204"/>
      <c r="H31" s="204"/>
      <c r="I31" s="204"/>
      <c r="J31" s="204"/>
      <c r="K31" s="204"/>
      <c r="L31" s="204"/>
      <c r="M31" s="204"/>
      <c r="N31" s="204"/>
      <c r="O31" s="204"/>
      <c r="P31" s="204"/>
      <c r="Q31" s="204"/>
      <c r="R31" s="204"/>
      <c r="S31" s="204"/>
      <c r="T31" s="204"/>
      <c r="U31" s="204"/>
      <c r="V31" s="204"/>
      <c r="W31" s="204"/>
      <c r="X31" s="204"/>
      <c r="Y31" s="204"/>
      <c r="Z31" s="204"/>
    </row>
    <row r="32" spans="1:26">
      <c r="B32" s="223"/>
      <c r="C32" s="217" t="s">
        <v>230</v>
      </c>
      <c r="D32" s="218"/>
      <c r="E32" s="218"/>
      <c r="F32" s="218"/>
      <c r="G32" s="218"/>
      <c r="H32" s="218"/>
      <c r="I32" s="218"/>
      <c r="J32" s="218"/>
      <c r="K32" s="218"/>
      <c r="L32" s="218"/>
      <c r="M32" s="218"/>
      <c r="N32" s="218"/>
      <c r="O32" s="218"/>
      <c r="P32" s="218"/>
      <c r="Q32" s="218"/>
      <c r="R32" s="218"/>
      <c r="S32" s="218"/>
      <c r="T32" s="218"/>
      <c r="U32" s="218"/>
      <c r="V32" s="218"/>
      <c r="W32" s="218"/>
      <c r="X32" s="218"/>
      <c r="Y32" s="218"/>
      <c r="Z32" s="219"/>
    </row>
    <row r="33" spans="1:26">
      <c r="B33" s="223"/>
      <c r="C33" s="220" t="s">
        <v>234</v>
      </c>
      <c r="D33" s="221"/>
      <c r="E33" s="221"/>
      <c r="F33" s="221"/>
      <c r="G33" s="221"/>
      <c r="H33" s="221"/>
      <c r="I33" s="221"/>
      <c r="J33" s="221"/>
      <c r="K33" s="221"/>
      <c r="L33" s="221"/>
      <c r="M33" s="221"/>
      <c r="N33" s="221"/>
      <c r="O33" s="221"/>
      <c r="P33" s="221"/>
      <c r="Q33" s="221"/>
      <c r="R33" s="221"/>
      <c r="S33" s="221"/>
      <c r="T33" s="221"/>
      <c r="U33" s="221"/>
      <c r="V33" s="221"/>
      <c r="W33" s="221"/>
      <c r="X33" s="221"/>
      <c r="Y33" s="221"/>
      <c r="Z33" s="222"/>
    </row>
    <row r="34" spans="1:26">
      <c r="B34" s="118"/>
      <c r="C34" s="204" t="s">
        <v>231</v>
      </c>
      <c r="D34" s="204"/>
      <c r="E34" s="204"/>
      <c r="F34" s="204"/>
      <c r="G34" s="204"/>
      <c r="H34" s="204"/>
      <c r="I34" s="204"/>
      <c r="J34" s="204"/>
      <c r="K34" s="204"/>
      <c r="L34" s="204"/>
      <c r="M34" s="204"/>
      <c r="N34" s="204"/>
      <c r="O34" s="204"/>
      <c r="P34" s="204"/>
      <c r="Q34" s="204"/>
      <c r="R34" s="204"/>
      <c r="S34" s="204"/>
      <c r="T34" s="204"/>
      <c r="U34" s="204"/>
      <c r="V34" s="204"/>
      <c r="W34" s="204"/>
      <c r="X34" s="204"/>
      <c r="Y34" s="204"/>
      <c r="Z34" s="204"/>
    </row>
    <row r="35" spans="1:26" ht="5.0999999999999996" customHeight="1"/>
    <row r="36" spans="1:26" ht="19.5">
      <c r="A36" s="120" t="s">
        <v>244</v>
      </c>
    </row>
    <row r="37" spans="1:26">
      <c r="A37" s="214" t="s">
        <v>243</v>
      </c>
      <c r="B37" s="215"/>
      <c r="C37" s="215"/>
      <c r="D37" s="215"/>
      <c r="E37" s="215"/>
      <c r="F37" s="215"/>
      <c r="G37" s="215"/>
      <c r="H37" s="215"/>
      <c r="I37" s="215"/>
      <c r="J37" s="215"/>
      <c r="K37" s="215"/>
      <c r="L37" s="215"/>
      <c r="M37" s="215"/>
      <c r="N37" s="215"/>
      <c r="O37" s="215"/>
      <c r="P37" s="215"/>
      <c r="Q37" s="215"/>
      <c r="R37" s="215"/>
      <c r="S37" s="215"/>
      <c r="T37" s="215"/>
      <c r="U37" s="215"/>
      <c r="V37" s="215"/>
      <c r="W37" s="215"/>
      <c r="X37" s="215"/>
      <c r="Y37" s="215"/>
      <c r="Z37" s="215"/>
    </row>
    <row r="38" spans="1:26">
      <c r="A38" s="214"/>
      <c r="B38" s="215"/>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row>
    <row r="39" spans="1:26">
      <c r="A39" s="214"/>
      <c r="B39" s="215"/>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row>
    <row r="40" spans="1:26">
      <c r="A40" s="214"/>
      <c r="B40" s="215"/>
      <c r="C40" s="215"/>
      <c r="D40" s="215"/>
      <c r="E40" s="215"/>
      <c r="F40" s="215"/>
      <c r="G40" s="215"/>
      <c r="H40" s="215"/>
      <c r="I40" s="215"/>
      <c r="J40" s="215"/>
      <c r="K40" s="215"/>
      <c r="L40" s="215"/>
      <c r="M40" s="215"/>
      <c r="N40" s="215"/>
      <c r="O40" s="215"/>
      <c r="P40" s="215"/>
      <c r="Q40" s="215"/>
      <c r="R40" s="215"/>
      <c r="S40" s="215"/>
      <c r="T40" s="215"/>
      <c r="U40" s="215"/>
      <c r="V40" s="215"/>
      <c r="W40" s="215"/>
      <c r="X40" s="215"/>
      <c r="Y40" s="215"/>
      <c r="Z40" s="215"/>
    </row>
    <row r="41" spans="1:26">
      <c r="A41" s="214"/>
      <c r="B41" s="215"/>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row>
    <row r="42" spans="1:26">
      <c r="A42" s="214"/>
      <c r="B42" s="215"/>
      <c r="C42" s="215"/>
      <c r="D42" s="215"/>
      <c r="E42" s="215"/>
      <c r="F42" s="215"/>
      <c r="G42" s="215"/>
      <c r="H42" s="215"/>
      <c r="I42" s="215"/>
      <c r="J42" s="215"/>
      <c r="K42" s="215"/>
      <c r="L42" s="215"/>
      <c r="M42" s="215"/>
      <c r="N42" s="215"/>
      <c r="O42" s="215"/>
      <c r="P42" s="215"/>
      <c r="Q42" s="215"/>
      <c r="R42" s="215"/>
      <c r="S42" s="215"/>
      <c r="T42" s="215"/>
      <c r="U42" s="215"/>
      <c r="V42" s="215"/>
      <c r="W42" s="215"/>
      <c r="X42" s="215"/>
      <c r="Y42" s="215"/>
      <c r="Z42" s="215"/>
    </row>
    <row r="43" spans="1:26">
      <c r="A43" s="215"/>
      <c r="B43" s="215"/>
      <c r="C43" s="215"/>
      <c r="D43" s="215"/>
      <c r="E43" s="215"/>
      <c r="F43" s="215"/>
      <c r="G43" s="215"/>
      <c r="H43" s="215"/>
      <c r="I43" s="215"/>
      <c r="J43" s="215"/>
      <c r="K43" s="215"/>
      <c r="L43" s="215"/>
      <c r="M43" s="215"/>
      <c r="N43" s="215"/>
      <c r="O43" s="215"/>
      <c r="P43" s="215"/>
      <c r="Q43" s="215"/>
      <c r="R43" s="215"/>
      <c r="S43" s="215"/>
      <c r="T43" s="215"/>
      <c r="U43" s="215"/>
      <c r="V43" s="215"/>
      <c r="W43" s="215"/>
      <c r="X43" s="215"/>
      <c r="Y43" s="215"/>
      <c r="Z43" s="215"/>
    </row>
    <row r="44" spans="1:26">
      <c r="A44" s="215"/>
      <c r="B44" s="215"/>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row>
  </sheetData>
  <mergeCells count="32">
    <mergeCell ref="C24:Z24"/>
    <mergeCell ref="A2:Z2"/>
    <mergeCell ref="A3:Z3"/>
    <mergeCell ref="B9:D9"/>
    <mergeCell ref="A37:Z44"/>
    <mergeCell ref="B8:D8"/>
    <mergeCell ref="B10:D10"/>
    <mergeCell ref="E9:Z9"/>
    <mergeCell ref="E8:Z8"/>
    <mergeCell ref="E10:Z10"/>
    <mergeCell ref="C31:Z31"/>
    <mergeCell ref="C34:Z34"/>
    <mergeCell ref="C32:Z32"/>
    <mergeCell ref="C33:Z33"/>
    <mergeCell ref="B32:B33"/>
    <mergeCell ref="C25:Z25"/>
    <mergeCell ref="A5:Z5"/>
    <mergeCell ref="C26:Z26"/>
    <mergeCell ref="C27:Z27"/>
    <mergeCell ref="B11:D11"/>
    <mergeCell ref="E11:Z11"/>
    <mergeCell ref="C19:Z19"/>
    <mergeCell ref="C20:Z20"/>
    <mergeCell ref="C21:Z21"/>
    <mergeCell ref="K15:P15"/>
    <mergeCell ref="K16:P16"/>
    <mergeCell ref="C15:H15"/>
    <mergeCell ref="C16:H16"/>
    <mergeCell ref="S15:X15"/>
    <mergeCell ref="S16:X16"/>
    <mergeCell ref="C22:Z22"/>
    <mergeCell ref="C23:Z23"/>
  </mergeCells>
  <phoneticPr fontId="2"/>
  <dataValidations count="2">
    <dataValidation type="list" allowBlank="1" showInputMessage="1" showErrorMessage="1" sqref="B15:B16 J15:J16 R15:R16" xr:uid="{42153A77-E79E-4C7C-A823-2E34FCCA6E2C}">
      <formula1>"●"</formula1>
    </dataValidation>
    <dataValidation type="list" allowBlank="1" showInputMessage="1" showErrorMessage="1" sqref="B31:B32 B34 B19:B27" xr:uid="{2F83A01A-347F-4951-99C3-6E5FE94E5338}">
      <formula1>"●,×"</formula1>
    </dataValidation>
  </dataValidations>
  <printOptions horizontalCentered="1" verticalCentered="1"/>
  <pageMargins left="0.51181102362204722" right="0.51181102362204722" top="0.35433070866141736" bottom="0.3937007874015748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75</vt:i4>
      </vt:variant>
    </vt:vector>
  </HeadingPairs>
  <TitlesOfParts>
    <vt:vector size="96" baseType="lpstr">
      <vt:lpstr>wk_TB</vt:lpstr>
      <vt:lpstr>共通項目(入力)</vt:lpstr>
      <vt:lpstr>様式1号_承認申請書(印刷)</vt:lpstr>
      <vt:lpstr>事業概要(入力・印刷)</vt:lpstr>
      <vt:lpstr>総コスト、エネコス(入力・印刷）</vt:lpstr>
      <vt:lpstr>設備機器・年間削減額(入力・印刷)</vt:lpstr>
      <vt:lpstr>導入効果・経営への影響</vt:lpstr>
      <vt:lpstr>反社会的勢力排除(印刷)</vt:lpstr>
      <vt:lpstr>様式2号_調査・支援計画(印刷)</vt:lpstr>
      <vt:lpstr>様式3号_交付申請書(印刷)</vt:lpstr>
      <vt:lpstr>様式5号_変更申請書(印刷)</vt:lpstr>
      <vt:lpstr>様式5号_承認取下(印刷)</vt:lpstr>
      <vt:lpstr>様式5号_遂行状況報告(入力・印刷)</vt:lpstr>
      <vt:lpstr>様式9号_実績報告(印刷) </vt:lpstr>
      <vt:lpstr>（別添）実績報告①(入力・印刷)</vt:lpstr>
      <vt:lpstr>実績_総コスト、エネコス(印刷）</vt:lpstr>
      <vt:lpstr>実績_設備機器・年間削減額(入力・印刷) </vt:lpstr>
      <vt:lpstr>（別添）実績報告②(入力・印刷)</vt:lpstr>
      <vt:lpstr>１０．取得財産(入力・印刷) </vt:lpstr>
      <vt:lpstr>１２．請求書(印刷) </vt:lpstr>
      <vt:lpstr>13．取得財産(入力・印刷)</vt:lpstr>
      <vt:lpstr>'（別添）実績報告①(入力・印刷)'!Print_Area</vt:lpstr>
      <vt:lpstr>'（別添）実績報告②(入力・印刷)'!Print_Area</vt:lpstr>
      <vt:lpstr>'１０．取得財産(入力・印刷) '!Print_Area</vt:lpstr>
      <vt:lpstr>'１２．請求書(印刷) '!Print_Area</vt:lpstr>
      <vt:lpstr>'13．取得財産(入力・印刷)'!Print_Area</vt:lpstr>
      <vt:lpstr>'共通項目(入力)'!Print_Area</vt:lpstr>
      <vt:lpstr>'事業概要(入力・印刷)'!Print_Area</vt:lpstr>
      <vt:lpstr>'実績_設備機器・年間削減額(入力・印刷) '!Print_Area</vt:lpstr>
      <vt:lpstr>'実績_総コスト、エネコス(印刷）'!Print_Area</vt:lpstr>
      <vt:lpstr>'設備機器・年間削減額(入力・印刷)'!Print_Area</vt:lpstr>
      <vt:lpstr>'総コスト、エネコス(入力・印刷）'!Print_Area</vt:lpstr>
      <vt:lpstr>導入効果・経営への影響!Print_Area</vt:lpstr>
      <vt:lpstr>'反社会的勢力排除(印刷)'!Print_Area</vt:lpstr>
      <vt:lpstr>'様式1号_承認申請書(印刷)'!Print_Area</vt:lpstr>
      <vt:lpstr>'様式2号_調査・支援計画(印刷)'!Print_Area</vt:lpstr>
      <vt:lpstr>'様式3号_交付申請書(印刷)'!Print_Area</vt:lpstr>
      <vt:lpstr>'様式5号_承認取下(印刷)'!Print_Area</vt:lpstr>
      <vt:lpstr>'様式5号_遂行状況報告(入力・印刷)'!Print_Area</vt:lpstr>
      <vt:lpstr>'様式5号_変更申請書(印刷)'!Print_Area</vt:lpstr>
      <vt:lpstr>'様式9号_実績報告(印刷) '!Print_Area</vt:lpstr>
      <vt:lpstr>エネコス</vt:lpstr>
      <vt:lpstr>エネコス割合</vt:lpstr>
      <vt:lpstr>ｺｳｻﾞﾒｲｷﾞ</vt:lpstr>
      <vt:lpstr>コロナ融資の利用</vt:lpstr>
      <vt:lpstr>コロナ融資名</vt:lpstr>
      <vt:lpstr>ﾌﾘｶﾞﾅ</vt:lpstr>
      <vt:lpstr>メールアドレス</vt:lpstr>
      <vt:lpstr>会社電話番号</vt:lpstr>
      <vt:lpstr>金融機関名</vt:lpstr>
      <vt:lpstr>県内発注</vt:lpstr>
      <vt:lpstr>交付申請日</vt:lpstr>
      <vt:lpstr>口座番号</vt:lpstr>
      <vt:lpstr>口座名義</vt:lpstr>
      <vt:lpstr>削減割合</vt:lpstr>
      <vt:lpstr>支援機関mail</vt:lpstr>
      <vt:lpstr>支援機関電話番号</vt:lpstr>
      <vt:lpstr>支援機関名</vt:lpstr>
      <vt:lpstr>支援担当者氏名</vt:lpstr>
      <vt:lpstr>支店名</vt:lpstr>
      <vt:lpstr>資本金等</vt:lpstr>
      <vt:lpstr>事業開始日</vt:lpstr>
      <vt:lpstr>事業概要</vt:lpstr>
      <vt:lpstr>事業後エネコス</vt:lpstr>
      <vt:lpstr>事業終了日</vt:lpstr>
      <vt:lpstr>事業終了予定日</vt:lpstr>
      <vt:lpstr>事業年度</vt:lpstr>
      <vt:lpstr>実績_年間削減額</vt:lpstr>
      <vt:lpstr>実績_補助対象経費</vt:lpstr>
      <vt:lpstr>実績報告日</vt:lpstr>
      <vt:lpstr>主たる業種</vt:lpstr>
      <vt:lpstr>住所</vt:lpstr>
      <vt:lpstr>従業員数</vt:lpstr>
      <vt:lpstr>承認申請日</vt:lpstr>
      <vt:lpstr>申請時_年間削減額</vt:lpstr>
      <vt:lpstr>申請取下日</vt:lpstr>
      <vt:lpstr>遂行状況報告日</vt:lpstr>
      <vt:lpstr>請求額</vt:lpstr>
      <vt:lpstr>請求日</vt:lpstr>
      <vt:lpstr>設備のエネコス削減額</vt:lpstr>
      <vt:lpstr>総コスト</vt:lpstr>
      <vt:lpstr>代表者氏名</vt:lpstr>
      <vt:lpstr>代表者役職</vt:lpstr>
      <vt:lpstr>第■回</vt:lpstr>
      <vt:lpstr>担当者氏名</vt:lpstr>
      <vt:lpstr>担当者電話番号</vt:lpstr>
      <vt:lpstr>担当者役職</vt:lpstr>
      <vt:lpstr>変更申請日</vt:lpstr>
      <vt:lpstr>補助金確定額</vt:lpstr>
      <vt:lpstr>補助金額</vt:lpstr>
      <vt:lpstr>補助事業名</vt:lpstr>
      <vt:lpstr>補助対象経費</vt:lpstr>
      <vt:lpstr>補助率</vt:lpstr>
      <vt:lpstr>名称</vt:lpstr>
      <vt:lpstr>郵便番号</vt:lpstr>
      <vt:lpstr>預金種別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和博</dc:creator>
  <cp:lastModifiedBy>斎藤 和博</cp:lastModifiedBy>
  <cp:lastPrinted>2023-01-23T06:30:53Z</cp:lastPrinted>
  <dcterms:created xsi:type="dcterms:W3CDTF">2015-06-05T18:19:34Z</dcterms:created>
  <dcterms:modified xsi:type="dcterms:W3CDTF">2023-01-30T02:12:30Z</dcterms:modified>
</cp:coreProperties>
</file>