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10.32.120.1\県連\03. 経営支援課\300補助金\30010_飲食・商業・サービス業新事業展開支援事業\R7飲食・商業・サービス業新事業展開支援事業\4．様式（事業者用）\"/>
    </mc:Choice>
  </mc:AlternateContent>
  <xr:revisionPtr revIDLastSave="0" documentId="13_ncr:1_{60FF8DBC-35E0-4670-ADCB-F21E00A5F037}" xr6:coauthVersionLast="47" xr6:coauthVersionMax="47" xr10:uidLastSave="{00000000-0000-0000-0000-000000000000}"/>
  <bookViews>
    <workbookView xWindow="2355" yWindow="720" windowWidth="24180" windowHeight="14655" firstSheet="15" xr2:uid="{9BF10E3F-B466-4D82-A05C-187CEC352B9A}"/>
  </bookViews>
  <sheets>
    <sheet name="共通項目(入力)" sheetId="1" r:id="rId1"/>
    <sheet name="１．承認申請書(印刷)" sheetId="2" r:id="rId2"/>
    <sheet name="事業概要(入力・印刷)" sheetId="4" r:id="rId3"/>
    <sheet name="売上要件(入力・印刷)" sheetId="3" state="hidden" r:id="rId4"/>
    <sheet name="施設の所有権(入力・印刷)" sheetId="17" r:id="rId5"/>
    <sheet name="反社会的勢力排除(印刷)" sheetId="11" r:id="rId6"/>
    <sheet name="３．交付申請書(印刷)" sheetId="6" r:id="rId7"/>
    <sheet name="５．変更申請書(印刷)" sheetId="7" r:id="rId8"/>
    <sheet name="７．承認取下(印刷)" sheetId="12" r:id="rId9"/>
    <sheet name="８．遂行状況報告(入力・印刷)" sheetId="13" r:id="rId10"/>
    <sheet name="9.実績報告(印刷) " sheetId="8" r:id="rId11"/>
    <sheet name="実績報告_対象経費等(入力・印刷)" sheetId="10" r:id="rId12"/>
    <sheet name="１０．取得財産(入力・印刷) " sheetId="14" r:id="rId13"/>
    <sheet name="１２．請求書(印刷) " sheetId="9" r:id="rId14"/>
    <sheet name="通帳コピー" sheetId="18" r:id="rId15"/>
    <sheet name="13．取得財産(入力・印刷)" sheetId="15" r:id="rId16"/>
    <sheet name="１４．事業化報告(入力・印刷)" sheetId="16" r:id="rId17"/>
    <sheet name="wk_TB" sheetId="5" state="hidden" r:id="rId18"/>
  </sheets>
  <definedNames>
    <definedName name="_xlnm.Print_Area" localSheetId="1">'１．承認申請書(印刷)'!$A$1:$Y$42</definedName>
    <definedName name="_xlnm.Print_Area" localSheetId="12">'１０．取得財産(入力・印刷) '!$A$1:$Y$45</definedName>
    <definedName name="_xlnm.Print_Area" localSheetId="13">'１２．請求書(印刷) '!$A$1:$Y$38</definedName>
    <definedName name="_xlnm.Print_Area" localSheetId="15">'13．取得財産(入力・印刷)'!$A$1:$Y$43</definedName>
    <definedName name="_xlnm.Print_Area" localSheetId="16">'１４．事業化報告(入力・印刷)'!$A$1:$Y$46</definedName>
    <definedName name="_xlnm.Print_Area" localSheetId="6">'３．交付申請書(印刷)'!$A$1:$Y$41</definedName>
    <definedName name="_xlnm.Print_Area" localSheetId="7">'５．変更申請書(印刷)'!$A$1:$Y$41</definedName>
    <definedName name="_xlnm.Print_Area" localSheetId="8">'７．承認取下(印刷)'!$A$1:$Y$41</definedName>
    <definedName name="_xlnm.Print_Area" localSheetId="9">'８．遂行状況報告(入力・印刷)'!$A$1:$Y$41</definedName>
    <definedName name="_xlnm.Print_Area" localSheetId="10">'9.実績報告(印刷) '!$A$1:$Y$42</definedName>
    <definedName name="_xlnm.Print_Area" localSheetId="0">'共通項目(入力)'!$A$1:$C$40</definedName>
    <definedName name="_xlnm.Print_Area" localSheetId="4">'施設の所有権(入力・印刷)'!$A$1:$Y$35</definedName>
    <definedName name="_xlnm.Print_Area" localSheetId="2">'事業概要(入力・印刷)'!$A$1:$Y$38</definedName>
    <definedName name="_xlnm.Print_Area" localSheetId="11">'実績報告_対象経費等(入力・印刷)'!$A$1:$Y$24</definedName>
    <definedName name="_xlnm.Print_Area" localSheetId="3">'売上要件(入力・印刷)'!$A$1:$I$28</definedName>
    <definedName name="_xlnm.Print_Area" localSheetId="5">'反社会的勢力排除(印刷)'!$A$1:$Y$39</definedName>
    <definedName name="ｺｳｻﾞﾒｲｷﾞ">'共通項目(入力)'!$B$39</definedName>
    <definedName name="コロナ融資の利用">'事業概要(入力・印刷)'!$J$17</definedName>
    <definedName name="コロナ融資名">'事業概要(入力・印刷)'!$E$18</definedName>
    <definedName name="メールアドレス">'共通項目(入力)'!$B$16</definedName>
    <definedName name="会社電話番号">'共通項目(入力)'!$B$11</definedName>
    <definedName name="金融機関名">'共通項目(入力)'!$B$35</definedName>
    <definedName name="交付申請日">'共通項目(入力)'!$B$24</definedName>
    <definedName name="口座番号">'共通項目(入力)'!$B$38</definedName>
    <definedName name="口座名義">'共通項目(入力)'!$B$40</definedName>
    <definedName name="支店名">'共通項目(入力)'!$B$36</definedName>
    <definedName name="資本金等">'共通項目(入力)'!$B$20</definedName>
    <definedName name="事業開始日">'事業概要(入力・印刷)'!$H$15</definedName>
    <definedName name="事業概要">'事業概要(入力・印刷)'!$H$11</definedName>
    <definedName name="事業終了日">'事業概要(入力・印刷)'!$O$15</definedName>
    <definedName name="事業年度">'共通項目(入力)'!$B$3</definedName>
    <definedName name="事業名">'事業概要(入力・印刷)'!$H$8</definedName>
    <definedName name="実績報告日">'共通項目(入力)'!$B$30</definedName>
    <definedName name="住所">'共通項目(入力)'!$B$7</definedName>
    <definedName name="従業員数">'共通項目(入力)'!$B$19</definedName>
    <definedName name="承認申請日">'共通項目(入力)'!$B$22</definedName>
    <definedName name="申請取下日">'共通項目(入力)'!$B$28</definedName>
    <definedName name="請求額">'共通項目(入力)'!$B$34</definedName>
    <definedName name="請求日">'共通項目(入力)'!$B$32</definedName>
    <definedName name="対象業種">'共通項目(入力)'!$B$18</definedName>
    <definedName name="代表者氏名">'共通項目(入力)'!$B$10</definedName>
    <definedName name="代表者役職">'共通項目(入力)'!$B$9</definedName>
    <definedName name="第■回">'共通項目(入力)'!$B$4</definedName>
    <definedName name="担当者氏名">'共通項目(入力)'!$B$14</definedName>
    <definedName name="担当者電話番号">'共通項目(入力)'!$B$15</definedName>
    <definedName name="担当者役職">'共通項目(入力)'!$B$13</definedName>
    <definedName name="投資額に対する売上max">'事業概要(入力・印刷)'!$P$37</definedName>
    <definedName name="売上減少要件2018">'売上要件(入力・印刷)'!$C$24</definedName>
    <definedName name="売上減少要件2019">'売上要件(入力・印刷)'!$C$25</definedName>
    <definedName name="変更申請日">'共通項目(入力)'!$B$26</definedName>
    <definedName name="補助金確定額">'共通項目(入力)'!$B$33</definedName>
    <definedName name="補助金額">'事業概要(入力・印刷)'!$T$33</definedName>
    <definedName name="補助事業名">'共通項目(入力)'!$B$1</definedName>
    <definedName name="補助事業名_2">'共通項目(入力)'!$B$2</definedName>
    <definedName name="補助対象経費" localSheetId="11">'実績報告_対象経費等(入力・印刷)'!$T$12</definedName>
    <definedName name="補助対象経費">'事業概要(入力・印刷)'!$T$24</definedName>
    <definedName name="補助率" localSheetId="11">'実績報告_対象経費等(入力・印刷)'!$H$21</definedName>
    <definedName name="補助率">'事業概要(入力・印刷)'!$H$33</definedName>
    <definedName name="名称">'共通項目(入力)'!$B$8</definedName>
    <definedName name="預金種別">'共通項目(入力)'!$B$37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9" l="1"/>
  <c r="K15" i="7"/>
  <c r="K15" i="2"/>
  <c r="J21" i="4"/>
  <c r="J23" i="4"/>
  <c r="J22" i="4" l="1"/>
  <c r="O21" i="4" l="1"/>
  <c r="O15" i="4"/>
  <c r="M6" i="4"/>
  <c r="F29" i="16"/>
  <c r="A5" i="2"/>
  <c r="K15" i="12"/>
  <c r="K13" i="15"/>
  <c r="K15" i="16"/>
  <c r="K15" i="13"/>
  <c r="K13" i="14"/>
  <c r="L18" i="8" l="1"/>
  <c r="M29" i="8"/>
  <c r="H33" i="4" l="1"/>
  <c r="Y2" i="5" s="1"/>
  <c r="T6" i="4"/>
  <c r="E6" i="4"/>
  <c r="L19" i="16"/>
  <c r="L17" i="15"/>
  <c r="L19" i="9"/>
  <c r="L17" i="14"/>
  <c r="L19" i="8"/>
  <c r="L19" i="13"/>
  <c r="L19" i="12"/>
  <c r="L19" i="7"/>
  <c r="L19" i="6"/>
  <c r="L19" i="2"/>
  <c r="M29" i="16"/>
  <c r="B26" i="16"/>
  <c r="L18" i="16"/>
  <c r="L17" i="16"/>
  <c r="K14" i="16"/>
  <c r="K13" i="16"/>
  <c r="A6" i="16"/>
  <c r="A5" i="16"/>
  <c r="L16" i="15"/>
  <c r="L15" i="15"/>
  <c r="K12" i="15"/>
  <c r="K11" i="15"/>
  <c r="A6" i="15"/>
  <c r="A5" i="15"/>
  <c r="L16" i="14"/>
  <c r="L15" i="14"/>
  <c r="K12" i="14"/>
  <c r="K11" i="14"/>
  <c r="R9" i="14"/>
  <c r="A6" i="14"/>
  <c r="A5" i="14"/>
  <c r="K15" i="8"/>
  <c r="L18" i="13"/>
  <c r="L17" i="13"/>
  <c r="K14" i="13"/>
  <c r="K13" i="13"/>
  <c r="A6" i="13"/>
  <c r="A5" i="13"/>
  <c r="K15" i="6"/>
  <c r="AD2" i="5"/>
  <c r="R9" i="12"/>
  <c r="L18" i="12"/>
  <c r="L17" i="12"/>
  <c r="K14" i="12"/>
  <c r="K13" i="12"/>
  <c r="A6" i="12"/>
  <c r="A5" i="12"/>
  <c r="A5" i="6"/>
  <c r="A6" i="2"/>
  <c r="N2" i="5"/>
  <c r="M2" i="5"/>
  <c r="J6" i="10"/>
  <c r="V2" i="5"/>
  <c r="J11" i="10"/>
  <c r="O11" i="10" s="1"/>
  <c r="J10" i="10"/>
  <c r="J9" i="10"/>
  <c r="O9" i="10" s="1"/>
  <c r="B4" i="10"/>
  <c r="F29" i="8"/>
  <c r="B26" i="8"/>
  <c r="AN2" i="5"/>
  <c r="AM2" i="5"/>
  <c r="AL2" i="5"/>
  <c r="AK2" i="5"/>
  <c r="AJ2" i="5"/>
  <c r="AI2" i="5"/>
  <c r="AG2" i="5"/>
  <c r="AF2" i="5"/>
  <c r="G35" i="9"/>
  <c r="G34" i="9"/>
  <c r="G33" i="9"/>
  <c r="G32" i="9"/>
  <c r="G31" i="9"/>
  <c r="G30" i="9"/>
  <c r="G26" i="9"/>
  <c r="R9" i="9"/>
  <c r="B34" i="1"/>
  <c r="G27" i="9" s="1"/>
  <c r="L18" i="9"/>
  <c r="L17" i="9"/>
  <c r="K14" i="9"/>
  <c r="K13" i="9"/>
  <c r="A6" i="9"/>
  <c r="A5" i="9"/>
  <c r="AE2" i="5"/>
  <c r="R9" i="8"/>
  <c r="L17" i="8"/>
  <c r="K14" i="8"/>
  <c r="K13" i="8"/>
  <c r="A6" i="8"/>
  <c r="A5" i="8"/>
  <c r="AC2" i="5"/>
  <c r="R9" i="7"/>
  <c r="AB2" i="5"/>
  <c r="R9" i="6"/>
  <c r="L18" i="7"/>
  <c r="L17" i="7"/>
  <c r="K14" i="7"/>
  <c r="K13" i="7"/>
  <c r="A6" i="7"/>
  <c r="A5" i="7"/>
  <c r="L18" i="6"/>
  <c r="L17" i="6"/>
  <c r="K14" i="6"/>
  <c r="K13" i="6"/>
  <c r="A6" i="6"/>
  <c r="P37" i="4"/>
  <c r="AA2" i="5" s="1"/>
  <c r="W2" i="5"/>
  <c r="U2" i="5"/>
  <c r="T2" i="5"/>
  <c r="S2" i="5"/>
  <c r="R2" i="5"/>
  <c r="O22" i="4"/>
  <c r="O23" i="4"/>
  <c r="M17" i="4"/>
  <c r="B2" i="4"/>
  <c r="O2" i="5"/>
  <c r="L2" i="5"/>
  <c r="K2" i="5"/>
  <c r="J2" i="5"/>
  <c r="I2" i="5"/>
  <c r="H2" i="5"/>
  <c r="G2" i="5"/>
  <c r="F2" i="5"/>
  <c r="E2" i="5"/>
  <c r="D2" i="5"/>
  <c r="C2" i="5"/>
  <c r="B2" i="5"/>
  <c r="A2" i="5"/>
  <c r="B4" i="3"/>
  <c r="H18" i="3"/>
  <c r="G18" i="3"/>
  <c r="F18" i="3"/>
  <c r="E18" i="3"/>
  <c r="D18" i="3"/>
  <c r="C18" i="3"/>
  <c r="D17" i="3"/>
  <c r="E17" i="3"/>
  <c r="F17" i="3"/>
  <c r="G17" i="3"/>
  <c r="H17" i="3"/>
  <c r="C17" i="3"/>
  <c r="I15" i="3"/>
  <c r="C25" i="3" s="1"/>
  <c r="D25" i="3" s="1"/>
  <c r="I14" i="3"/>
  <c r="D10" i="3"/>
  <c r="E10" i="3"/>
  <c r="F10" i="3"/>
  <c r="G10" i="3"/>
  <c r="H10" i="3"/>
  <c r="C10" i="3"/>
  <c r="I8" i="3"/>
  <c r="C7" i="3"/>
  <c r="C13" i="3" s="1"/>
  <c r="D7" i="3"/>
  <c r="D13" i="3" s="1"/>
  <c r="E7" i="3"/>
  <c r="E13" i="3" s="1"/>
  <c r="F7" i="3"/>
  <c r="F13" i="3" s="1"/>
  <c r="G7" i="3"/>
  <c r="G13" i="3" s="1"/>
  <c r="H7" i="3"/>
  <c r="H13" i="3" s="1"/>
  <c r="L18" i="2"/>
  <c r="L17" i="2"/>
  <c r="R9" i="2"/>
  <c r="K14" i="2"/>
  <c r="K13" i="2"/>
  <c r="T21" i="4" l="1"/>
  <c r="O10" i="10"/>
  <c r="T10" i="10" s="1"/>
  <c r="T23" i="4"/>
  <c r="T22" i="4"/>
  <c r="AH2" i="5"/>
  <c r="T11" i="10"/>
  <c r="J12" i="10"/>
  <c r="J24" i="4"/>
  <c r="T37" i="4" s="1"/>
  <c r="C24" i="3"/>
  <c r="H21" i="3"/>
  <c r="F21" i="3"/>
  <c r="H20" i="3"/>
  <c r="F20" i="3"/>
  <c r="E21" i="3"/>
  <c r="E20" i="3"/>
  <c r="G20" i="3"/>
  <c r="G21" i="3"/>
  <c r="I18" i="3"/>
  <c r="I17" i="3"/>
  <c r="G11" i="3"/>
  <c r="H11" i="3"/>
  <c r="F11" i="3"/>
  <c r="E11" i="3"/>
  <c r="I10" i="3"/>
  <c r="O24" i="4" l="1"/>
  <c r="O12" i="10"/>
  <c r="T9" i="10"/>
  <c r="T12" i="10" s="1"/>
  <c r="T24" i="4"/>
  <c r="D24" i="3"/>
  <c r="I21" i="3"/>
  <c r="I20" i="3"/>
  <c r="I11" i="3"/>
  <c r="T35" i="4" l="1"/>
  <c r="T33" i="4" s="1"/>
  <c r="X2" i="5"/>
  <c r="C16" i="3"/>
  <c r="C9" i="3" s="1"/>
  <c r="Z2" i="5" l="1"/>
  <c r="H21" i="10" l="1"/>
  <c r="T23" i="10" s="1"/>
  <c r="T21" i="10" s="1"/>
</calcChain>
</file>

<file path=xl/sharedStrings.xml><?xml version="1.0" encoding="utf-8"?>
<sst xmlns="http://schemas.openxmlformats.org/spreadsheetml/2006/main" count="417" uniqueCount="225">
  <si>
    <t>所在地</t>
    <rPh sb="0" eb="3">
      <t>ショザイチ</t>
    </rPh>
    <phoneticPr fontId="2"/>
  </si>
  <si>
    <t>住所</t>
    <rPh sb="0" eb="2">
      <t>ジュウショ</t>
    </rPh>
    <phoneticPr fontId="2"/>
  </si>
  <si>
    <t>氏名</t>
    <rPh sb="0" eb="2">
      <t>シメイ</t>
    </rPh>
    <phoneticPr fontId="2"/>
  </si>
  <si>
    <t>代表者役職</t>
    <rPh sb="0" eb="3">
      <t>ダイヒョウシャ</t>
    </rPh>
    <rPh sb="3" eb="5">
      <t>ヤクショク</t>
    </rPh>
    <phoneticPr fontId="2"/>
  </si>
  <si>
    <t>代表者氏名</t>
    <rPh sb="0" eb="2">
      <t>ダイヒョウ</t>
    </rPh>
    <rPh sb="2" eb="3">
      <t>シャ</t>
    </rPh>
    <rPh sb="3" eb="5">
      <t>シメイ</t>
    </rPh>
    <phoneticPr fontId="2"/>
  </si>
  <si>
    <t>電話番号</t>
    <rPh sb="0" eb="2">
      <t>デンワ</t>
    </rPh>
    <rPh sb="2" eb="4">
      <t>バンゴウ</t>
    </rPh>
    <phoneticPr fontId="2"/>
  </si>
  <si>
    <t>担当者</t>
    <rPh sb="0" eb="3">
      <t>タントウシャ</t>
    </rPh>
    <phoneticPr fontId="2"/>
  </si>
  <si>
    <t>名称</t>
    <rPh sb="0" eb="2">
      <t>メイショウ</t>
    </rPh>
    <phoneticPr fontId="2"/>
  </si>
  <si>
    <t>会社</t>
    <rPh sb="0" eb="2">
      <t>カイシャ</t>
    </rPh>
    <phoneticPr fontId="2"/>
  </si>
  <si>
    <t>役職</t>
    <rPh sb="0" eb="2">
      <t>ヤクショク</t>
    </rPh>
    <phoneticPr fontId="2"/>
  </si>
  <si>
    <t>E-mail</t>
    <phoneticPr fontId="2"/>
  </si>
  <si>
    <t>対象公募の選択→</t>
    <rPh sb="0" eb="2">
      <t>タイショウ</t>
    </rPh>
    <rPh sb="2" eb="4">
      <t>コウボ</t>
    </rPh>
    <rPh sb="5" eb="7">
      <t>センタク</t>
    </rPh>
    <phoneticPr fontId="2"/>
  </si>
  <si>
    <t>島根県商工会連合会長　様</t>
    <rPh sb="0" eb="9">
      <t>シマネケンレン</t>
    </rPh>
    <rPh sb="9" eb="10">
      <t>チョウ</t>
    </rPh>
    <rPh sb="11" eb="12">
      <t>サマ</t>
    </rPh>
    <phoneticPr fontId="2"/>
  </si>
  <si>
    <t>申請日（西暦）</t>
    <rPh sb="0" eb="2">
      <t>シンセイ</t>
    </rPh>
    <rPh sb="2" eb="3">
      <t>ビ</t>
    </rPh>
    <rPh sb="4" eb="6">
      <t>セイレキ</t>
    </rPh>
    <phoneticPr fontId="2"/>
  </si>
  <si>
    <t>名　称</t>
    <rPh sb="0" eb="1">
      <t>ナ</t>
    </rPh>
    <rPh sb="2" eb="3">
      <t>ショウ</t>
    </rPh>
    <phoneticPr fontId="2"/>
  </si>
  <si>
    <t>事業年度</t>
    <rPh sb="0" eb="2">
      <t>ジギョウ</t>
    </rPh>
    <rPh sb="2" eb="4">
      <t>ネンド</t>
    </rPh>
    <phoneticPr fontId="2"/>
  </si>
  <si>
    <t>補助事業名</t>
    <rPh sb="0" eb="2">
      <t>ホジョ</t>
    </rPh>
    <rPh sb="2" eb="4">
      <t>ジギョウ</t>
    </rPh>
    <rPh sb="4" eb="5">
      <t>メイ</t>
    </rPh>
    <phoneticPr fontId="2"/>
  </si>
  <si>
    <t>記</t>
    <rPh sb="0" eb="1">
      <t>シルシ</t>
    </rPh>
    <phoneticPr fontId="2"/>
  </si>
  <si>
    <t>（単位：円）</t>
    <rPh sb="1" eb="3">
      <t>タンイ</t>
    </rPh>
    <rPh sb="4" eb="5">
      <t>エン</t>
    </rPh>
    <phoneticPr fontId="2"/>
  </si>
  <si>
    <t>売上高</t>
    <rPh sb="0" eb="2">
      <t>ウリアゲ</t>
    </rPh>
    <rPh sb="2" eb="3">
      <t>ダカ</t>
    </rPh>
    <phoneticPr fontId="2"/>
  </si>
  <si>
    <t>合計</t>
    <rPh sb="0" eb="2">
      <t>ゴウケイ</t>
    </rPh>
    <phoneticPr fontId="2"/>
  </si>
  <si>
    <t>3か月分の連続する売上高を入力して下さい</t>
    <phoneticPr fontId="2"/>
  </si>
  <si>
    <t>2018年もしくは2019年の同時期の売上高を入力ください。</t>
    <rPh sb="4" eb="5">
      <t>ネン</t>
    </rPh>
    <rPh sb="13" eb="14">
      <t>ネン</t>
    </rPh>
    <rPh sb="15" eb="18">
      <t>ドウジキ</t>
    </rPh>
    <rPh sb="19" eb="21">
      <t>ウリアゲ</t>
    </rPh>
    <rPh sb="21" eb="22">
      <t>ダカ</t>
    </rPh>
    <rPh sb="23" eb="25">
      <t>ニュウリョク</t>
    </rPh>
    <phoneticPr fontId="2"/>
  </si>
  <si>
    <t>比較期間</t>
    <rPh sb="0" eb="2">
      <t>ヒカク</t>
    </rPh>
    <rPh sb="2" eb="4">
      <t>キカン</t>
    </rPh>
    <phoneticPr fontId="2"/>
  </si>
  <si>
    <t>2018年</t>
    <rPh sb="4" eb="5">
      <t>ネン</t>
    </rPh>
    <phoneticPr fontId="2"/>
  </si>
  <si>
    <t>2019年</t>
    <rPh sb="4" eb="5">
      <t>ネン</t>
    </rPh>
    <phoneticPr fontId="2"/>
  </si>
  <si>
    <t>２．対象者要件の確認書類</t>
    <rPh sb="2" eb="4">
      <t>タイショウ</t>
    </rPh>
    <rPh sb="4" eb="5">
      <t>シャ</t>
    </rPh>
    <rPh sb="5" eb="7">
      <t>ヨウケン</t>
    </rPh>
    <rPh sb="8" eb="10">
      <t>カクニン</t>
    </rPh>
    <rPh sb="10" eb="12">
      <t>ショルイ</t>
    </rPh>
    <phoneticPr fontId="2"/>
  </si>
  <si>
    <t>４．その他必要な書類</t>
    <rPh sb="4" eb="5">
      <t>タ</t>
    </rPh>
    <rPh sb="5" eb="7">
      <t>ヒツヨウ</t>
    </rPh>
    <rPh sb="8" eb="10">
      <t>ショルイ</t>
    </rPh>
    <phoneticPr fontId="2"/>
  </si>
  <si>
    <t>代表者</t>
    <rPh sb="0" eb="3">
      <t>ダイヒョウシャ</t>
    </rPh>
    <phoneticPr fontId="2"/>
  </si>
  <si>
    <t>会社住所</t>
    <rPh sb="0" eb="2">
      <t>カイシャ</t>
    </rPh>
    <rPh sb="2" eb="4">
      <t>ジュウショ</t>
    </rPh>
    <phoneticPr fontId="2"/>
  </si>
  <si>
    <t>担当者役職</t>
    <rPh sb="0" eb="3">
      <t>タントウシャ</t>
    </rPh>
    <rPh sb="3" eb="5">
      <t>ヤクショク</t>
    </rPh>
    <phoneticPr fontId="2"/>
  </si>
  <si>
    <t>担当者氏名</t>
    <rPh sb="3" eb="5">
      <t>シメイ</t>
    </rPh>
    <phoneticPr fontId="2"/>
  </si>
  <si>
    <t>担当者電話番号</t>
    <rPh sb="3" eb="5">
      <t>デンワ</t>
    </rPh>
    <rPh sb="5" eb="7">
      <t>バンゴウ</t>
    </rPh>
    <phoneticPr fontId="2"/>
  </si>
  <si>
    <t>担当者E-mail</t>
    <phoneticPr fontId="2"/>
  </si>
  <si>
    <t>～</t>
    <phoneticPr fontId="2"/>
  </si>
  <si>
    <t>事業名</t>
    <rPh sb="0" eb="2">
      <t>ジギョウ</t>
    </rPh>
    <rPh sb="2" eb="3">
      <t>メイ</t>
    </rPh>
    <phoneticPr fontId="2"/>
  </si>
  <si>
    <t>コロナ関連融資利用の有無</t>
    <rPh sb="3" eb="5">
      <t>カンレン</t>
    </rPh>
    <rPh sb="5" eb="7">
      <t>ユウシ</t>
    </rPh>
    <rPh sb="7" eb="9">
      <t>リヨウ</t>
    </rPh>
    <rPh sb="10" eb="12">
      <t>ウム</t>
    </rPh>
    <phoneticPr fontId="2"/>
  </si>
  <si>
    <t>補助対象経費</t>
  </si>
  <si>
    <t>補助対象経費</t>
    <rPh sb="0" eb="2">
      <t>ホジョ</t>
    </rPh>
    <rPh sb="2" eb="4">
      <t>タイショウ</t>
    </rPh>
    <rPh sb="4" eb="6">
      <t>ケイヒ</t>
    </rPh>
    <phoneticPr fontId="2"/>
  </si>
  <si>
    <t>①
対象経費</t>
    <rPh sb="2" eb="4">
      <t>タイショウ</t>
    </rPh>
    <rPh sb="4" eb="6">
      <t>ケイヒ</t>
    </rPh>
    <phoneticPr fontId="2"/>
  </si>
  <si>
    <t>②
消費税</t>
    <rPh sb="2" eb="5">
      <t>ショウヒゼイ</t>
    </rPh>
    <phoneticPr fontId="2"/>
  </si>
  <si>
    <t>①-②
補助対象経費</t>
    <rPh sb="4" eb="6">
      <t>ホジョ</t>
    </rPh>
    <rPh sb="6" eb="8">
      <t>タイショウ</t>
    </rPh>
    <rPh sb="8" eb="10">
      <t>ケイヒ</t>
    </rPh>
    <phoneticPr fontId="2"/>
  </si>
  <si>
    <t>設備導入費</t>
  </si>
  <si>
    <t>補助率</t>
    <rPh sb="0" eb="2">
      <t>ホジョ</t>
    </rPh>
    <rPh sb="2" eb="3">
      <t>リツ</t>
    </rPh>
    <phoneticPr fontId="2"/>
  </si>
  <si>
    <t>事業概要</t>
    <rPh sb="0" eb="2">
      <t>ジギョウ</t>
    </rPh>
    <rPh sb="2" eb="4">
      <t>ガイヨウ</t>
    </rPh>
    <phoneticPr fontId="2"/>
  </si>
  <si>
    <t>品目名</t>
    <rPh sb="0" eb="2">
      <t>ヒンモク</t>
    </rPh>
    <rPh sb="2" eb="3">
      <t>メイ</t>
    </rPh>
    <phoneticPr fontId="2"/>
  </si>
  <si>
    <t>用途</t>
    <rPh sb="0" eb="2">
      <t>ヨウト</t>
    </rPh>
    <phoneticPr fontId="2"/>
  </si>
  <si>
    <t>対象経費
（円・税込み）</t>
    <rPh sb="0" eb="2">
      <t>タイショウ</t>
    </rPh>
    <rPh sb="2" eb="4">
      <t>ケイヒ</t>
    </rPh>
    <rPh sb="6" eb="7">
      <t>エン</t>
    </rPh>
    <rPh sb="8" eb="10">
      <t>ゼイコ</t>
    </rPh>
    <phoneticPr fontId="2"/>
  </si>
  <si>
    <t>費目</t>
    <rPh sb="0" eb="2">
      <t>ヒモク</t>
    </rPh>
    <phoneticPr fontId="2"/>
  </si>
  <si>
    <t>必要なら、この上に行を追加</t>
    <rPh sb="0" eb="2">
      <t>ヒツヨウ</t>
    </rPh>
    <rPh sb="7" eb="8">
      <t>ウエ</t>
    </rPh>
    <rPh sb="9" eb="10">
      <t>ギョウ</t>
    </rPh>
    <rPh sb="11" eb="13">
      <t>ツイカ</t>
    </rPh>
    <phoneticPr fontId="2"/>
  </si>
  <si>
    <t>事業開始日</t>
    <rPh sb="0" eb="2">
      <t>ジギョウ</t>
    </rPh>
    <rPh sb="2" eb="4">
      <t>カイシ</t>
    </rPh>
    <rPh sb="4" eb="5">
      <t>ビ</t>
    </rPh>
    <phoneticPr fontId="2"/>
  </si>
  <si>
    <t>事業終了日</t>
    <rPh sb="0" eb="2">
      <t>ジギョウ</t>
    </rPh>
    <rPh sb="2" eb="4">
      <t>シュウリョウ</t>
    </rPh>
    <rPh sb="4" eb="5">
      <t>ビ</t>
    </rPh>
    <phoneticPr fontId="2"/>
  </si>
  <si>
    <t>コロナ融資の利用</t>
    <rPh sb="3" eb="5">
      <t>ユウシ</t>
    </rPh>
    <rPh sb="6" eb="8">
      <t>リヨウ</t>
    </rPh>
    <phoneticPr fontId="2"/>
  </si>
  <si>
    <t>コロナ融資名</t>
    <rPh sb="3" eb="5">
      <t>ユウシ</t>
    </rPh>
    <rPh sb="5" eb="6">
      <t>メイ</t>
    </rPh>
    <phoneticPr fontId="2"/>
  </si>
  <si>
    <t>補助率</t>
    <phoneticPr fontId="2"/>
  </si>
  <si>
    <t>補助金額</t>
    <rPh sb="0" eb="3">
      <t>ホジョキン</t>
    </rPh>
    <rPh sb="3" eb="4">
      <t>ガク</t>
    </rPh>
    <phoneticPr fontId="2"/>
  </si>
  <si>
    <t>補助金額</t>
    <phoneticPr fontId="2"/>
  </si>
  <si>
    <t>１年目</t>
    <rPh sb="1" eb="3">
      <t>ネンメ</t>
    </rPh>
    <phoneticPr fontId="2"/>
  </si>
  <si>
    <t>２年目</t>
    <rPh sb="1" eb="3">
      <t>ネンメ</t>
    </rPh>
    <phoneticPr fontId="2"/>
  </si>
  <si>
    <t>３年目</t>
    <rPh sb="1" eb="3">
      <t>ネンメ</t>
    </rPh>
    <phoneticPr fontId="2"/>
  </si>
  <si>
    <t>投資額に対する売上max</t>
    <phoneticPr fontId="2"/>
  </si>
  <si>
    <r>
      <t>【補助対象経費明細】</t>
    </r>
    <r>
      <rPr>
        <b/>
        <sz val="11"/>
        <color rgb="FFFF0000"/>
        <rFont val="Yu Gothic"/>
        <family val="3"/>
        <charset val="128"/>
        <scheme val="minor"/>
      </rPr>
      <t>※見積書の添付必須</t>
    </r>
    <rPh sb="7" eb="9">
      <t>メイサイ</t>
    </rPh>
    <rPh sb="11" eb="14">
      <t>ミツモリショ</t>
    </rPh>
    <rPh sb="15" eb="17">
      <t>テンプ</t>
    </rPh>
    <rPh sb="17" eb="19">
      <t>ヒッス</t>
    </rPh>
    <phoneticPr fontId="2"/>
  </si>
  <si>
    <t>交付申請日</t>
    <phoneticPr fontId="2"/>
  </si>
  <si>
    <t>変更申請日</t>
    <rPh sb="0" eb="2">
      <t>ヘンコウ</t>
    </rPh>
    <phoneticPr fontId="2"/>
  </si>
  <si>
    <t>実績報告日</t>
    <rPh sb="0" eb="2">
      <t>ジッセキ</t>
    </rPh>
    <rPh sb="2" eb="4">
      <t>ホウコク</t>
    </rPh>
    <rPh sb="4" eb="5">
      <t>ビ</t>
    </rPh>
    <phoneticPr fontId="2"/>
  </si>
  <si>
    <t>１．請求金額</t>
    <rPh sb="2" eb="4">
      <t>セイキュウ</t>
    </rPh>
    <rPh sb="4" eb="6">
      <t>キンガク</t>
    </rPh>
    <phoneticPr fontId="2"/>
  </si>
  <si>
    <t>補助金確定額</t>
    <rPh sb="0" eb="3">
      <t>ホジョキン</t>
    </rPh>
    <rPh sb="3" eb="5">
      <t>カクテイ</t>
    </rPh>
    <rPh sb="5" eb="6">
      <t>ガク</t>
    </rPh>
    <phoneticPr fontId="2"/>
  </si>
  <si>
    <t>２．振込口座</t>
    <phoneticPr fontId="2"/>
  </si>
  <si>
    <t>金融機関名</t>
  </si>
  <si>
    <t>支店名</t>
  </si>
  <si>
    <t>預金種別</t>
  </si>
  <si>
    <t>口座番号</t>
  </si>
  <si>
    <t>（フリガナ）
口座名義</t>
    <phoneticPr fontId="2"/>
  </si>
  <si>
    <t>請求額</t>
    <rPh sb="0" eb="2">
      <t>セイキュウ</t>
    </rPh>
    <rPh sb="2" eb="3">
      <t>ガク</t>
    </rPh>
    <phoneticPr fontId="2"/>
  </si>
  <si>
    <t>請求額</t>
    <phoneticPr fontId="2"/>
  </si>
  <si>
    <t>金融機関名</t>
    <rPh sb="0" eb="2">
      <t>キンユウ</t>
    </rPh>
    <rPh sb="2" eb="4">
      <t>キカン</t>
    </rPh>
    <rPh sb="4" eb="5">
      <t>メイ</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</si>
  <si>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</si>
  <si>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</si>
  <si>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</si>
  <si>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</si>
  <si>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r>
      <rPr>
        <b/>
        <sz val="11"/>
        <color theme="1"/>
        <rFont val="Yu Gothic"/>
        <family val="3"/>
        <charset val="128"/>
        <scheme val="minor"/>
      </rPr>
      <t>承認</t>
    </r>
    <r>
      <rPr>
        <sz val="11"/>
        <color theme="1"/>
        <rFont val="Yu Gothic"/>
        <family val="2"/>
        <scheme val="minor"/>
      </rPr>
      <t>申請日（西暦）</t>
    </r>
    <rPh sb="0" eb="2">
      <t>ショウニン</t>
    </rPh>
    <rPh sb="2" eb="4">
      <t>シンセイ</t>
    </rPh>
    <rPh sb="4" eb="5">
      <t>ビ</t>
    </rPh>
    <rPh sb="6" eb="8">
      <t>セイレキ</t>
    </rPh>
    <phoneticPr fontId="2"/>
  </si>
  <si>
    <r>
      <rPr>
        <b/>
        <sz val="11"/>
        <color theme="1"/>
        <rFont val="Yu Gothic"/>
        <family val="3"/>
        <charset val="128"/>
        <scheme val="minor"/>
      </rPr>
      <t>交付</t>
    </r>
    <r>
      <rPr>
        <sz val="11"/>
        <color theme="1"/>
        <rFont val="Yu Gothic"/>
        <family val="2"/>
        <scheme val="minor"/>
      </rPr>
      <t>申請日（西暦）</t>
    </r>
    <rPh sb="0" eb="2">
      <t>コウフ</t>
    </rPh>
    <rPh sb="2" eb="4">
      <t>シンセイ</t>
    </rPh>
    <rPh sb="4" eb="5">
      <t>ビ</t>
    </rPh>
    <rPh sb="6" eb="8">
      <t>セイレキ</t>
    </rPh>
    <phoneticPr fontId="2"/>
  </si>
  <si>
    <r>
      <rPr>
        <b/>
        <sz val="11"/>
        <color theme="1"/>
        <rFont val="Yu Gothic"/>
        <family val="3"/>
        <charset val="128"/>
        <scheme val="minor"/>
      </rPr>
      <t>変更</t>
    </r>
    <r>
      <rPr>
        <sz val="11"/>
        <color theme="1"/>
        <rFont val="Yu Gothic"/>
        <family val="2"/>
        <scheme val="minor"/>
      </rPr>
      <t>申請日（西暦）</t>
    </r>
    <rPh sb="0" eb="2">
      <t>ヘンコウ</t>
    </rPh>
    <rPh sb="2" eb="4">
      <t>シンセイ</t>
    </rPh>
    <rPh sb="4" eb="5">
      <t>ビ</t>
    </rPh>
    <rPh sb="6" eb="8">
      <t>セイレキ</t>
    </rPh>
    <phoneticPr fontId="2"/>
  </si>
  <si>
    <r>
      <rPr>
        <b/>
        <sz val="11"/>
        <color theme="1"/>
        <rFont val="Yu Gothic"/>
        <family val="3"/>
        <charset val="128"/>
        <scheme val="minor"/>
      </rPr>
      <t>実績</t>
    </r>
    <r>
      <rPr>
        <sz val="11"/>
        <color theme="1"/>
        <rFont val="Yu Gothic"/>
        <family val="2"/>
        <scheme val="minor"/>
      </rPr>
      <t>報告日（西暦）</t>
    </r>
    <rPh sb="0" eb="2">
      <t>ジッセキ</t>
    </rPh>
    <rPh sb="2" eb="4">
      <t>ホウコク</t>
    </rPh>
    <rPh sb="4" eb="5">
      <t>ビ</t>
    </rPh>
    <rPh sb="6" eb="8">
      <t>セイレキ</t>
    </rPh>
    <phoneticPr fontId="2"/>
  </si>
  <si>
    <r>
      <rPr>
        <b/>
        <sz val="11"/>
        <color theme="1"/>
        <rFont val="Yu Gothic"/>
        <family val="3"/>
        <charset val="128"/>
        <scheme val="minor"/>
      </rPr>
      <t>請求</t>
    </r>
    <r>
      <rPr>
        <sz val="11"/>
        <color theme="1"/>
        <rFont val="Yu Gothic"/>
        <family val="2"/>
        <scheme val="minor"/>
      </rPr>
      <t>日（西暦）</t>
    </r>
    <rPh sb="0" eb="2">
      <t>セイキュウ</t>
    </rPh>
    <rPh sb="2" eb="3">
      <t>ビ</t>
    </rPh>
    <rPh sb="4" eb="6">
      <t>セイレキ</t>
    </rPh>
    <phoneticPr fontId="2"/>
  </si>
  <si>
    <t>ｺｳｻﾞﾒｲｷﾞ</t>
    <phoneticPr fontId="2"/>
  </si>
  <si>
    <t>請求日</t>
    <rPh sb="0" eb="2">
      <t>セイキュウ</t>
    </rPh>
    <rPh sb="2" eb="3">
      <t>ビ</t>
    </rPh>
    <phoneticPr fontId="2"/>
  </si>
  <si>
    <t>１．事業名</t>
    <rPh sb="2" eb="4">
      <t>ジギョウ</t>
    </rPh>
    <rPh sb="4" eb="5">
      <t>メイ</t>
    </rPh>
    <phoneticPr fontId="2"/>
  </si>
  <si>
    <t>２．事業期間</t>
    <rPh sb="2" eb="4">
      <t>ジギョウ</t>
    </rPh>
    <rPh sb="4" eb="6">
      <t>キカン</t>
    </rPh>
    <phoneticPr fontId="2"/>
  </si>
  <si>
    <t>３．事業の成果について</t>
    <rPh sb="2" eb="4">
      <t>ジギョウ</t>
    </rPh>
    <rPh sb="5" eb="7">
      <t>セイカ</t>
    </rPh>
    <phoneticPr fontId="2"/>
  </si>
  <si>
    <t>別添：【補助対象経費及び補助金額】</t>
    <rPh sb="0" eb="2">
      <t>ベッテン</t>
    </rPh>
    <rPh sb="4" eb="6">
      <t>ホジョ</t>
    </rPh>
    <rPh sb="6" eb="8">
      <t>タイショウ</t>
    </rPh>
    <rPh sb="8" eb="10">
      <t>ケイヒ</t>
    </rPh>
    <rPh sb="10" eb="11">
      <t>オヨ</t>
    </rPh>
    <rPh sb="12" eb="14">
      <t>ホジョ</t>
    </rPh>
    <rPh sb="14" eb="16">
      <t>キンガク</t>
    </rPh>
    <phoneticPr fontId="2"/>
  </si>
  <si>
    <t>４．補助対象経費および補助金額について</t>
    <rPh sb="2" eb="4">
      <t>ホジョ</t>
    </rPh>
    <rPh sb="4" eb="6">
      <t>タイショウ</t>
    </rPh>
    <rPh sb="6" eb="8">
      <t>ケイヒ</t>
    </rPh>
    <rPh sb="11" eb="13">
      <t>ホジョ</t>
    </rPh>
    <rPh sb="13" eb="15">
      <t>キンガク</t>
    </rPh>
    <phoneticPr fontId="2"/>
  </si>
  <si>
    <t>１．「変更・中止・廃止の理由」及び「その内容」　</t>
    <rPh sb="3" eb="5">
      <t>ヘンコウ</t>
    </rPh>
    <rPh sb="6" eb="8">
      <t>チュウシ</t>
    </rPh>
    <rPh sb="9" eb="11">
      <t>ハイシ</t>
    </rPh>
    <rPh sb="12" eb="14">
      <t>リユウ</t>
    </rPh>
    <rPh sb="15" eb="16">
      <t>オヨ</t>
    </rPh>
    <rPh sb="20" eb="22">
      <t>ナイヨウ</t>
    </rPh>
    <phoneticPr fontId="2"/>
  </si>
  <si>
    <t>対象業種</t>
    <rPh sb="0" eb="2">
      <t>タイショウ</t>
    </rPh>
    <rPh sb="2" eb="4">
      <t>ギョウシュ</t>
    </rPh>
    <phoneticPr fontId="2"/>
  </si>
  <si>
    <r>
      <rPr>
        <sz val="11"/>
        <color rgb="FFFF0000"/>
        <rFont val="Yu Gothic"/>
        <family val="3"/>
        <charset val="128"/>
        <scheme val="minor"/>
      </rPr>
      <t>対象</t>
    </r>
    <r>
      <rPr>
        <sz val="11"/>
        <color theme="1"/>
        <rFont val="Yu Gothic"/>
        <family val="2"/>
        <scheme val="minor"/>
      </rPr>
      <t>業種</t>
    </r>
    <rPh sb="0" eb="2">
      <t>タイショウ</t>
    </rPh>
    <rPh sb="2" eb="4">
      <t>ギョウシュ</t>
    </rPh>
    <phoneticPr fontId="2"/>
  </si>
  <si>
    <t>従業員数</t>
    <rPh sb="0" eb="3">
      <t>ジュウギョウイン</t>
    </rPh>
    <rPh sb="3" eb="4">
      <t>スウ</t>
    </rPh>
    <phoneticPr fontId="2"/>
  </si>
  <si>
    <t>従業員数(人)</t>
  </si>
  <si>
    <r>
      <rPr>
        <sz val="11"/>
        <rFont val="Yu Gothic"/>
        <family val="3"/>
        <charset val="128"/>
        <scheme val="minor"/>
      </rPr>
      <t>従業員数</t>
    </r>
    <r>
      <rPr>
        <sz val="11"/>
        <color rgb="FFFF0000"/>
        <rFont val="Yu Gothic"/>
        <family val="3"/>
        <charset val="128"/>
        <scheme val="minor"/>
      </rPr>
      <t>(人)</t>
    </r>
  </si>
  <si>
    <r>
      <rPr>
        <sz val="11"/>
        <rFont val="Yu Gothic"/>
        <family val="3"/>
        <charset val="128"/>
        <scheme val="minor"/>
      </rPr>
      <t>資本金等</t>
    </r>
    <r>
      <rPr>
        <sz val="11"/>
        <color rgb="FFFF0000"/>
        <rFont val="Yu Gothic"/>
        <family val="3"/>
        <charset val="128"/>
        <scheme val="minor"/>
      </rPr>
      <t>(千円）</t>
    </r>
    <rPh sb="0" eb="3">
      <t>シホンキン</t>
    </rPh>
    <rPh sb="3" eb="4">
      <t>トウ</t>
    </rPh>
    <rPh sb="5" eb="6">
      <t>セン</t>
    </rPh>
    <rPh sb="6" eb="7">
      <t>エン</t>
    </rPh>
    <phoneticPr fontId="2"/>
  </si>
  <si>
    <t>対象業種</t>
    <rPh sb="0" eb="2">
      <t>タイショウ</t>
    </rPh>
    <rPh sb="2" eb="4">
      <t>ギョウシュ</t>
    </rPh>
    <phoneticPr fontId="2"/>
  </si>
  <si>
    <t>人</t>
    <rPh sb="0" eb="1">
      <t>ニン</t>
    </rPh>
    <phoneticPr fontId="2"/>
  </si>
  <si>
    <t>千円</t>
    <rPh sb="0" eb="2">
      <t>センエン</t>
    </rPh>
    <phoneticPr fontId="2"/>
  </si>
  <si>
    <t>補助事業　計画承認申請書</t>
    <rPh sb="0" eb="2">
      <t>ホジョ</t>
    </rPh>
    <rPh sb="2" eb="4">
      <t>ジギョウ</t>
    </rPh>
    <rPh sb="5" eb="7">
      <t>ケイカク</t>
    </rPh>
    <rPh sb="7" eb="9">
      <t>ショウニン</t>
    </rPh>
    <rPh sb="9" eb="12">
      <t>シンセイショ</t>
    </rPh>
    <phoneticPr fontId="2"/>
  </si>
  <si>
    <t>１．補助事業計画</t>
    <rPh sb="2" eb="4">
      <t>ホジョ</t>
    </rPh>
    <rPh sb="4" eb="6">
      <t>ジギョウ</t>
    </rPh>
    <rPh sb="6" eb="8">
      <t>ケイカク</t>
    </rPh>
    <phoneticPr fontId="2"/>
  </si>
  <si>
    <t>別添：【売上の減少要件の確認】※補助事業の対象業種に関する売上</t>
    <rPh sb="0" eb="2">
      <t>ベッテン</t>
    </rPh>
    <rPh sb="4" eb="6">
      <t>ウリアゲ</t>
    </rPh>
    <rPh sb="7" eb="9">
      <t>ゲンショウ</t>
    </rPh>
    <rPh sb="9" eb="11">
      <t>ヨウケン</t>
    </rPh>
    <rPh sb="12" eb="14">
      <t>カクニン</t>
    </rPh>
    <rPh sb="16" eb="18">
      <t>ホジョ</t>
    </rPh>
    <rPh sb="18" eb="20">
      <t>ジギョウ</t>
    </rPh>
    <rPh sb="21" eb="23">
      <t>タイショウ</t>
    </rPh>
    <rPh sb="23" eb="25">
      <t>ギョウシュ</t>
    </rPh>
    <rPh sb="26" eb="27">
      <t>カン</t>
    </rPh>
    <rPh sb="29" eb="31">
      <t>ウリアゲ</t>
    </rPh>
    <phoneticPr fontId="2"/>
  </si>
  <si>
    <t>補助金　交付申請書</t>
    <rPh sb="0" eb="2">
      <t>ホジョ</t>
    </rPh>
    <rPh sb="2" eb="3">
      <t>キン</t>
    </rPh>
    <rPh sb="4" eb="6">
      <t>コウフ</t>
    </rPh>
    <rPh sb="6" eb="9">
      <t>シンセイショ</t>
    </rPh>
    <phoneticPr fontId="2"/>
  </si>
  <si>
    <t>補助事業計画　変更等承認申請書</t>
    <rPh sb="0" eb="2">
      <t>ホジョ</t>
    </rPh>
    <rPh sb="2" eb="4">
      <t>ジギョウ</t>
    </rPh>
    <rPh sb="4" eb="6">
      <t>ケイカク</t>
    </rPh>
    <rPh sb="7" eb="10">
      <t>ヘンコウナド</t>
    </rPh>
    <rPh sb="10" eb="12">
      <t>ショウニン</t>
    </rPh>
    <rPh sb="12" eb="15">
      <t>シンセイショ</t>
    </rPh>
    <phoneticPr fontId="2"/>
  </si>
  <si>
    <t>補助事業　実績報告書</t>
    <rPh sb="0" eb="2">
      <t>ホジョ</t>
    </rPh>
    <rPh sb="2" eb="4">
      <t>ジギョウ</t>
    </rPh>
    <rPh sb="5" eb="7">
      <t>ジッセキ</t>
    </rPh>
    <rPh sb="7" eb="10">
      <t>ホウコクショ</t>
    </rPh>
    <phoneticPr fontId="2"/>
  </si>
  <si>
    <t>補助金　精算払請求書</t>
    <rPh sb="0" eb="3">
      <t>ホジョキン</t>
    </rPh>
    <rPh sb="4" eb="6">
      <t>セイサン</t>
    </rPh>
    <rPh sb="6" eb="7">
      <t>バライ</t>
    </rPh>
    <rPh sb="7" eb="9">
      <t>セイキュウ</t>
    </rPh>
    <rPh sb="9" eb="10">
      <t>ショ</t>
    </rPh>
    <phoneticPr fontId="2"/>
  </si>
  <si>
    <r>
      <rPr>
        <b/>
        <sz val="11"/>
        <color theme="1"/>
        <rFont val="Yu Gothic"/>
        <family val="3"/>
        <charset val="128"/>
        <scheme val="minor"/>
      </rPr>
      <t>申請取下</t>
    </r>
    <r>
      <rPr>
        <sz val="11"/>
        <color theme="1"/>
        <rFont val="Yu Gothic"/>
        <family val="2"/>
        <scheme val="minor"/>
      </rPr>
      <t>日（西暦）</t>
    </r>
    <rPh sb="0" eb="2">
      <t>シンセイ</t>
    </rPh>
    <rPh sb="2" eb="3">
      <t>ト</t>
    </rPh>
    <rPh sb="3" eb="4">
      <t>カ</t>
    </rPh>
    <rPh sb="4" eb="5">
      <t>ビ</t>
    </rPh>
    <rPh sb="6" eb="8">
      <t>セイレキ</t>
    </rPh>
    <phoneticPr fontId="2"/>
  </si>
  <si>
    <t>申請取下日</t>
  </si>
  <si>
    <t>補助事業　遂行状況報告書</t>
    <rPh sb="0" eb="2">
      <t>ホジョ</t>
    </rPh>
    <rPh sb="2" eb="4">
      <t>ジギョウ</t>
    </rPh>
    <rPh sb="5" eb="7">
      <t>スイコウ</t>
    </rPh>
    <rPh sb="7" eb="9">
      <t>ジョウキョウ</t>
    </rPh>
    <rPh sb="9" eb="12">
      <t>ホウコクショ</t>
    </rPh>
    <phoneticPr fontId="2"/>
  </si>
  <si>
    <t>補助事業　承認申請取下書</t>
    <rPh sb="0" eb="2">
      <t>ホジョ</t>
    </rPh>
    <rPh sb="2" eb="4">
      <t>ジギョウ</t>
    </rPh>
    <rPh sb="5" eb="7">
      <t>ショウニン</t>
    </rPh>
    <rPh sb="7" eb="9">
      <t>シンセイ</t>
    </rPh>
    <rPh sb="9" eb="10">
      <t>トリ</t>
    </rPh>
    <rPh sb="10" eb="12">
      <t>シタガキ</t>
    </rPh>
    <phoneticPr fontId="2"/>
  </si>
  <si>
    <t>１．発注・契約の状況</t>
    <rPh sb="2" eb="4">
      <t>ハッチュウ</t>
    </rPh>
    <rPh sb="5" eb="7">
      <t>ケイヤク</t>
    </rPh>
    <rPh sb="8" eb="10">
      <t>ジョウキョウ</t>
    </rPh>
    <phoneticPr fontId="2"/>
  </si>
  <si>
    <t>件中</t>
    <rPh sb="0" eb="1">
      <t>ケン</t>
    </rPh>
    <rPh sb="1" eb="2">
      <t>チュウ</t>
    </rPh>
    <phoneticPr fontId="2"/>
  </si>
  <si>
    <t>２．納品の状況</t>
    <rPh sb="2" eb="4">
      <t>ノウヒン</t>
    </rPh>
    <rPh sb="5" eb="7">
      <t>ジョウキョウ</t>
    </rPh>
    <phoneticPr fontId="2"/>
  </si>
  <si>
    <t>月</t>
    <rPh sb="0" eb="1">
      <t>ガツ</t>
    </rPh>
    <phoneticPr fontId="2"/>
  </si>
  <si>
    <t>３．事業の進捗率</t>
    <rPh sb="2" eb="4">
      <t>ジギョウ</t>
    </rPh>
    <rPh sb="5" eb="7">
      <t>シンチョク</t>
    </rPh>
    <rPh sb="7" eb="8">
      <t>リツ</t>
    </rPh>
    <phoneticPr fontId="2"/>
  </si>
  <si>
    <t>年　　月　　日</t>
    <rPh sb="0" eb="1">
      <t>ネン</t>
    </rPh>
    <rPh sb="3" eb="4">
      <t>ガツ</t>
    </rPh>
    <rPh sb="6" eb="7">
      <t>ニチ</t>
    </rPh>
    <phoneticPr fontId="2"/>
  </si>
  <si>
    <t>年</t>
    <rPh sb="0" eb="1">
      <t>ネン</t>
    </rPh>
    <phoneticPr fontId="2"/>
  </si>
  <si>
    <t>取得財産等管理台帳</t>
    <rPh sb="0" eb="2">
      <t>シュトク</t>
    </rPh>
    <rPh sb="2" eb="4">
      <t>ザイサン</t>
    </rPh>
    <rPh sb="4" eb="5">
      <t>トウ</t>
    </rPh>
    <rPh sb="5" eb="7">
      <t>カンリ</t>
    </rPh>
    <rPh sb="7" eb="9">
      <t>ダイチョウ</t>
    </rPh>
    <phoneticPr fontId="2"/>
  </si>
  <si>
    <t>財産名</t>
    <rPh sb="0" eb="2">
      <t>ザイサン</t>
    </rPh>
    <rPh sb="2" eb="3">
      <t>メイ</t>
    </rPh>
    <phoneticPr fontId="2"/>
  </si>
  <si>
    <t>規格</t>
    <rPh sb="0" eb="2">
      <t>キカク</t>
    </rPh>
    <phoneticPr fontId="2"/>
  </si>
  <si>
    <t>数量</t>
    <rPh sb="0" eb="2">
      <t>スウリョウ</t>
    </rPh>
    <phoneticPr fontId="2"/>
  </si>
  <si>
    <t>取得年月日</t>
    <rPh sb="0" eb="2">
      <t>シュトク</t>
    </rPh>
    <rPh sb="2" eb="5">
      <t>ネンガッピ</t>
    </rPh>
    <phoneticPr fontId="2"/>
  </si>
  <si>
    <t>保管場所</t>
    <rPh sb="0" eb="2">
      <t>ホカン</t>
    </rPh>
    <rPh sb="2" eb="4">
      <t>バショ</t>
    </rPh>
    <phoneticPr fontId="2"/>
  </si>
  <si>
    <t>取得財産等処分承認申請書</t>
    <rPh sb="0" eb="2">
      <t>シュトク</t>
    </rPh>
    <rPh sb="2" eb="4">
      <t>ザイサン</t>
    </rPh>
    <rPh sb="4" eb="5">
      <t>トウ</t>
    </rPh>
    <rPh sb="5" eb="7">
      <t>ショブン</t>
    </rPh>
    <rPh sb="7" eb="9">
      <t>ショウニン</t>
    </rPh>
    <rPh sb="9" eb="12">
      <t>シンセイショ</t>
    </rPh>
    <phoneticPr fontId="2"/>
  </si>
  <si>
    <t>　　　　　年　　　月　　　日</t>
    <rPh sb="5" eb="6">
      <t>ネン</t>
    </rPh>
    <rPh sb="9" eb="10">
      <t>ガツ</t>
    </rPh>
    <rPh sb="13" eb="14">
      <t>ニチ</t>
    </rPh>
    <phoneticPr fontId="2"/>
  </si>
  <si>
    <t>１．対象となる取得財産等</t>
    <rPh sb="2" eb="4">
      <t>タイショウ</t>
    </rPh>
    <rPh sb="7" eb="9">
      <t>シュトク</t>
    </rPh>
    <rPh sb="9" eb="11">
      <t>ザイサン</t>
    </rPh>
    <rPh sb="11" eb="12">
      <t>トウ</t>
    </rPh>
    <phoneticPr fontId="2"/>
  </si>
  <si>
    <t>２．処分の方法</t>
    <rPh sb="2" eb="4">
      <t>ショブン</t>
    </rPh>
    <rPh sb="5" eb="7">
      <t>ホウホウ</t>
    </rPh>
    <phoneticPr fontId="2"/>
  </si>
  <si>
    <t>３．処分の理由</t>
    <rPh sb="2" eb="4">
      <t>ショブン</t>
    </rPh>
    <rPh sb="5" eb="7">
      <t>リユウ</t>
    </rPh>
    <phoneticPr fontId="2"/>
  </si>
  <si>
    <t>事業化状況報告書</t>
    <rPh sb="0" eb="3">
      <t>ジギョウカ</t>
    </rPh>
    <rPh sb="3" eb="5">
      <t>ジョウキョウ</t>
    </rPh>
    <rPh sb="5" eb="8">
      <t>ホウコクショ</t>
    </rPh>
    <phoneticPr fontId="2"/>
  </si>
  <si>
    <t>３．事業化の状況について</t>
    <rPh sb="2" eb="5">
      <t>ジギョウカ</t>
    </rPh>
    <rPh sb="6" eb="8">
      <t>ジョウキョウ</t>
    </rPh>
    <phoneticPr fontId="2"/>
  </si>
  <si>
    <t>　　　年　　月　　日</t>
    <phoneticPr fontId="2"/>
  </si>
  <si>
    <t>（１）売上の状況</t>
    <rPh sb="3" eb="5">
      <t>ウリアゲ</t>
    </rPh>
    <rPh sb="6" eb="8">
      <t>ジョウキョウ</t>
    </rPh>
    <phoneticPr fontId="2"/>
  </si>
  <si>
    <t>（様式１号）</t>
    <rPh sb="1" eb="3">
      <t>ヨウシキ</t>
    </rPh>
    <rPh sb="4" eb="5">
      <t>ゴウ</t>
    </rPh>
    <phoneticPr fontId="2"/>
  </si>
  <si>
    <t>下記のとおり申請します。</t>
    <rPh sb="0" eb="2">
      <t>カキ</t>
    </rPh>
    <rPh sb="6" eb="8">
      <t>シンセイ</t>
    </rPh>
    <phoneticPr fontId="2"/>
  </si>
  <si>
    <t>・業種要件については、別添【決算書等】のとおり</t>
    <rPh sb="1" eb="3">
      <t>ギョウシュ</t>
    </rPh>
    <rPh sb="3" eb="5">
      <t>ヨウケン</t>
    </rPh>
    <rPh sb="11" eb="13">
      <t>ベッテン</t>
    </rPh>
    <rPh sb="14" eb="17">
      <t>ケッサンショ</t>
    </rPh>
    <rPh sb="17" eb="18">
      <t>トウ</t>
    </rPh>
    <phoneticPr fontId="2"/>
  </si>
  <si>
    <t>・島根県税の滞納がないことについては、別添【島根県税の納税証明書】のとおり</t>
    <rPh sb="1" eb="4">
      <t>シマネケン</t>
    </rPh>
    <rPh sb="4" eb="5">
      <t>ゼイ</t>
    </rPh>
    <rPh sb="6" eb="8">
      <t>タイノウ</t>
    </rPh>
    <rPh sb="19" eb="21">
      <t>ベッテン</t>
    </rPh>
    <rPh sb="22" eb="25">
      <t>シマネケン</t>
    </rPh>
    <rPh sb="25" eb="26">
      <t>ゼイ</t>
    </rPh>
    <rPh sb="27" eb="29">
      <t>ノウゼイ</t>
    </rPh>
    <rPh sb="29" eb="32">
      <t>ショウメイショ</t>
    </rPh>
    <phoneticPr fontId="2"/>
  </si>
  <si>
    <t>３．誓　約</t>
    <rPh sb="2" eb="3">
      <t>チカイ</t>
    </rPh>
    <rPh sb="4" eb="5">
      <t>ヤク</t>
    </rPh>
    <phoneticPr fontId="2"/>
  </si>
  <si>
    <t>（様式３号）</t>
    <rPh sb="1" eb="3">
      <t>ヨウシキ</t>
    </rPh>
    <rPh sb="4" eb="5">
      <t>ゴウ</t>
    </rPh>
    <phoneticPr fontId="2"/>
  </si>
  <si>
    <t>別添【事業概要】【補助対象経費及び補助金額】【計画書】のとおり</t>
    <rPh sb="0" eb="2">
      <t>ベッテン</t>
    </rPh>
    <rPh sb="3" eb="5">
      <t>ジギョウ</t>
    </rPh>
    <rPh sb="5" eb="7">
      <t>ガイヨウ</t>
    </rPh>
    <rPh sb="9" eb="11">
      <t>ホジョ</t>
    </rPh>
    <rPh sb="11" eb="13">
      <t>タイショウ</t>
    </rPh>
    <rPh sb="13" eb="15">
      <t>ケイヒ</t>
    </rPh>
    <rPh sb="15" eb="16">
      <t>オヨ</t>
    </rPh>
    <rPh sb="17" eb="19">
      <t>ホジョ</t>
    </rPh>
    <rPh sb="19" eb="21">
      <t>キンガク</t>
    </rPh>
    <rPh sb="23" eb="26">
      <t>ケイカクショ</t>
    </rPh>
    <phoneticPr fontId="2"/>
  </si>
  <si>
    <t>（様式５号）</t>
    <rPh sb="1" eb="3">
      <t>ヨウシキ</t>
    </rPh>
    <rPh sb="4" eb="5">
      <t>ゴウ</t>
    </rPh>
    <phoneticPr fontId="2"/>
  </si>
  <si>
    <t>別添のとおり</t>
    <rPh sb="0" eb="2">
      <t>ベッテン</t>
    </rPh>
    <phoneticPr fontId="2"/>
  </si>
  <si>
    <t>（様式７号）</t>
    <rPh sb="1" eb="3">
      <t>ヨウシキ</t>
    </rPh>
    <rPh sb="4" eb="5">
      <t>ゴウ</t>
    </rPh>
    <phoneticPr fontId="2"/>
  </si>
  <si>
    <t>下記のとおり申請を取り下げます。</t>
    <rPh sb="0" eb="2">
      <t>カキ</t>
    </rPh>
    <rPh sb="6" eb="8">
      <t>シンセイ</t>
    </rPh>
    <rPh sb="9" eb="10">
      <t>ト</t>
    </rPh>
    <rPh sb="11" eb="12">
      <t>サ</t>
    </rPh>
    <phoneticPr fontId="2"/>
  </si>
  <si>
    <t>１．取り下げる理由</t>
    <rPh sb="2" eb="3">
      <t>ト</t>
    </rPh>
    <rPh sb="4" eb="5">
      <t>サ</t>
    </rPh>
    <rPh sb="7" eb="9">
      <t>リユウ</t>
    </rPh>
    <phoneticPr fontId="2"/>
  </si>
  <si>
    <t>・別添のとおり</t>
    <rPh sb="1" eb="3">
      <t>ベッテン</t>
    </rPh>
    <phoneticPr fontId="2"/>
  </si>
  <si>
    <t>（様式８号）</t>
    <rPh sb="1" eb="3">
      <t>ヨウシキ</t>
    </rPh>
    <rPh sb="4" eb="5">
      <t>ゴウ</t>
    </rPh>
    <phoneticPr fontId="2"/>
  </si>
  <si>
    <t>下記のとおり、遂行状況を報告します。</t>
    <rPh sb="0" eb="2">
      <t>カキ</t>
    </rPh>
    <rPh sb="7" eb="9">
      <t>スイコウ</t>
    </rPh>
    <rPh sb="9" eb="11">
      <t>ジョウキョウ</t>
    </rPh>
    <rPh sb="12" eb="14">
      <t>ホウコク</t>
    </rPh>
    <phoneticPr fontId="2"/>
  </si>
  <si>
    <t>現在、計画している補助対象経費の注文・契約は</t>
    <rPh sb="0" eb="2">
      <t>ゲンザイ</t>
    </rPh>
    <rPh sb="3" eb="5">
      <t>ケイカク</t>
    </rPh>
    <rPh sb="9" eb="11">
      <t>ホジョ</t>
    </rPh>
    <rPh sb="11" eb="13">
      <t>タイショウ</t>
    </rPh>
    <rPh sb="13" eb="15">
      <t>ケイヒ</t>
    </rPh>
    <rPh sb="16" eb="18">
      <t>チュウモン</t>
    </rPh>
    <rPh sb="19" eb="21">
      <t>ケイヤク</t>
    </rPh>
    <phoneticPr fontId="2"/>
  </si>
  <si>
    <t>件実施</t>
    <rPh sb="0" eb="1">
      <t>ケン</t>
    </rPh>
    <rPh sb="1" eb="3">
      <t>ジッシ</t>
    </rPh>
    <phoneticPr fontId="2"/>
  </si>
  <si>
    <t>全ての納品が終了する予定は</t>
    <rPh sb="0" eb="1">
      <t>スベ</t>
    </rPh>
    <rPh sb="3" eb="5">
      <t>ノウヒン</t>
    </rPh>
    <rPh sb="6" eb="8">
      <t>シュウリョウ</t>
    </rPh>
    <rPh sb="10" eb="12">
      <t>ヨテイ</t>
    </rPh>
    <phoneticPr fontId="2"/>
  </si>
  <si>
    <t>日</t>
    <rPh sb="0" eb="1">
      <t>ニチ</t>
    </rPh>
    <phoneticPr fontId="2"/>
  </si>
  <si>
    <t>％</t>
    <phoneticPr fontId="2"/>
  </si>
  <si>
    <t>補助事業の全体を通した進捗率は</t>
    <rPh sb="0" eb="2">
      <t>ホジョ</t>
    </rPh>
    <rPh sb="2" eb="4">
      <t>ジギョウ</t>
    </rPh>
    <rPh sb="5" eb="7">
      <t>ゼンタイ</t>
    </rPh>
    <rPh sb="8" eb="9">
      <t>トオ</t>
    </rPh>
    <rPh sb="11" eb="13">
      <t>シンチョク</t>
    </rPh>
    <rPh sb="13" eb="14">
      <t>リツ</t>
    </rPh>
    <phoneticPr fontId="2"/>
  </si>
  <si>
    <t>（様式９号）</t>
    <rPh sb="1" eb="3">
      <t>ヨウシキ</t>
    </rPh>
    <rPh sb="4" eb="5">
      <t>ゴウ</t>
    </rPh>
    <phoneticPr fontId="2"/>
  </si>
  <si>
    <t>下記のとおり報告します。</t>
    <rPh sb="0" eb="2">
      <t>カキ</t>
    </rPh>
    <rPh sb="6" eb="8">
      <t>ホウコク</t>
    </rPh>
    <phoneticPr fontId="2"/>
  </si>
  <si>
    <t>別添【補助対象経費及び補助金額】のとおり</t>
    <rPh sb="0" eb="2">
      <t>ベッテン</t>
    </rPh>
    <rPh sb="3" eb="5">
      <t>ホジョ</t>
    </rPh>
    <rPh sb="5" eb="7">
      <t>タイショウ</t>
    </rPh>
    <rPh sb="7" eb="9">
      <t>ケイヒ</t>
    </rPh>
    <rPh sb="9" eb="10">
      <t>オヨ</t>
    </rPh>
    <rPh sb="11" eb="13">
      <t>ホジョ</t>
    </rPh>
    <rPh sb="13" eb="15">
      <t>キンガク</t>
    </rPh>
    <phoneticPr fontId="2"/>
  </si>
  <si>
    <t>税抜金額(円)</t>
    <rPh sb="0" eb="2">
      <t>ゼイヌキ</t>
    </rPh>
    <rPh sb="2" eb="4">
      <t>キンガク</t>
    </rPh>
    <rPh sb="5" eb="6">
      <t>エン</t>
    </rPh>
    <phoneticPr fontId="2"/>
  </si>
  <si>
    <t>（様式１０号）</t>
    <rPh sb="1" eb="3">
      <t>ヨウシキ</t>
    </rPh>
    <rPh sb="5" eb="6">
      <t>ゴウ</t>
    </rPh>
    <phoneticPr fontId="2"/>
  </si>
  <si>
    <t>（様式12号）</t>
    <rPh sb="1" eb="3">
      <t>ヨウシキ</t>
    </rPh>
    <rPh sb="5" eb="6">
      <t>ゴウ</t>
    </rPh>
    <phoneticPr fontId="2"/>
  </si>
  <si>
    <t>下記のとおり請求します。</t>
    <rPh sb="0" eb="2">
      <t>カキ</t>
    </rPh>
    <rPh sb="6" eb="8">
      <t>セイキュウ</t>
    </rPh>
    <phoneticPr fontId="2"/>
  </si>
  <si>
    <t>（様式１３号）</t>
    <rPh sb="1" eb="3">
      <t>ヨウシキ</t>
    </rPh>
    <rPh sb="5" eb="6">
      <t>ゴウ</t>
    </rPh>
    <phoneticPr fontId="2"/>
  </si>
  <si>
    <t>　飲食･商業･サービス業新事業展開支援事業により取得した財産を、下記のとおり処分したいので、承認を申請します。</t>
    <rPh sb="1" eb="21">
      <t>インショウサ</t>
    </rPh>
    <rPh sb="24" eb="26">
      <t>シュトク</t>
    </rPh>
    <rPh sb="28" eb="30">
      <t>ザイサン</t>
    </rPh>
    <rPh sb="32" eb="34">
      <t>カキ</t>
    </rPh>
    <rPh sb="38" eb="40">
      <t>ショブン</t>
    </rPh>
    <rPh sb="46" eb="48">
      <t>ショウニン</t>
    </rPh>
    <rPh sb="49" eb="51">
      <t>シンセイ</t>
    </rPh>
    <phoneticPr fontId="2"/>
  </si>
  <si>
    <t>（様式１４号）</t>
    <rPh sb="1" eb="3">
      <t>ヨウシキ</t>
    </rPh>
    <rPh sb="5" eb="6">
      <t>ゴウ</t>
    </rPh>
    <phoneticPr fontId="2"/>
  </si>
  <si>
    <t>対象とする
取組や部門等</t>
    <rPh sb="0" eb="2">
      <t>タイショウ</t>
    </rPh>
    <rPh sb="6" eb="7">
      <t>ト</t>
    </rPh>
    <rPh sb="7" eb="8">
      <t>ク</t>
    </rPh>
    <rPh sb="9" eb="11">
      <t>ブモン</t>
    </rPh>
    <rPh sb="11" eb="12">
      <t>トウ</t>
    </rPh>
    <phoneticPr fontId="2"/>
  </si>
  <si>
    <t>費　目</t>
    <rPh sb="0" eb="1">
      <t>ヒ</t>
    </rPh>
    <rPh sb="2" eb="3">
      <t>メ</t>
    </rPh>
    <phoneticPr fontId="2"/>
  </si>
  <si>
    <t>対象経費
（円・税込）</t>
    <rPh sb="0" eb="2">
      <t>タイショウ</t>
    </rPh>
    <rPh sb="2" eb="4">
      <t>ケイヒ</t>
    </rPh>
    <rPh sb="6" eb="7">
      <t>エン</t>
    </rPh>
    <rPh sb="8" eb="10">
      <t>ゼイコ</t>
    </rPh>
    <phoneticPr fontId="2"/>
  </si>
  <si>
    <t>必要に応じて、この上に行を追加</t>
    <rPh sb="0" eb="2">
      <t>ヒツヨウ</t>
    </rPh>
    <rPh sb="3" eb="4">
      <t>オウ</t>
    </rPh>
    <rPh sb="9" eb="10">
      <t>ウエ</t>
    </rPh>
    <rPh sb="11" eb="12">
      <t>ギョウ</t>
    </rPh>
    <rPh sb="13" eb="15">
      <t>ツイカ</t>
    </rPh>
    <phoneticPr fontId="2"/>
  </si>
  <si>
    <t>直近6ケ月</t>
    <rPh sb="0" eb="2">
      <t>チョッキン</t>
    </rPh>
    <rPh sb="3" eb="5">
      <t>カゲツ</t>
    </rPh>
    <phoneticPr fontId="2"/>
  </si>
  <si>
    <t>(比較期間売上高　ー　対象とする直近３ケ月売上高）／比較期間売上高×１００</t>
    <rPh sb="11" eb="13">
      <t>タイショウ</t>
    </rPh>
    <rPh sb="16" eb="18">
      <t>チョッキン</t>
    </rPh>
    <rPh sb="19" eb="21">
      <t>カゲツ</t>
    </rPh>
    <rPh sb="21" eb="23">
      <t>ウリアゲ</t>
    </rPh>
    <rPh sb="23" eb="24">
      <t>ダカ</t>
    </rPh>
    <rPh sb="26" eb="28">
      <t>ヒカク</t>
    </rPh>
    <rPh sb="28" eb="30">
      <t>キカン</t>
    </rPh>
    <rPh sb="30" eb="32">
      <t>ウリアゲ</t>
    </rPh>
    <rPh sb="32" eb="33">
      <t>ダカ</t>
    </rPh>
    <phoneticPr fontId="2"/>
  </si>
  <si>
    <t>↑</t>
    <phoneticPr fontId="2"/>
  </si>
  <si>
    <t>｜</t>
    <phoneticPr fontId="2"/>
  </si>
  <si>
    <t>↓</t>
    <phoneticPr fontId="2"/>
  </si>
  <si>
    <t>応募時に必要な入力内容</t>
    <rPh sb="0" eb="2">
      <t>オウボ</t>
    </rPh>
    <rPh sb="2" eb="3">
      <t>ジ</t>
    </rPh>
    <rPh sb="4" eb="6">
      <t>ヒツヨウ</t>
    </rPh>
    <rPh sb="7" eb="9">
      <t>ニュウリョク</t>
    </rPh>
    <rPh sb="9" eb="11">
      <t>ナイヨウ</t>
    </rPh>
    <phoneticPr fontId="2"/>
  </si>
  <si>
    <t>設備に関連する備品費</t>
    <phoneticPr fontId="2"/>
  </si>
  <si>
    <t>施設改修費</t>
    <phoneticPr fontId="2"/>
  </si>
  <si>
    <t>交付決定日</t>
    <rPh sb="0" eb="2">
      <t>コウフ</t>
    </rPh>
    <rPh sb="2" eb="4">
      <t>ケッテイ</t>
    </rPh>
    <rPh sb="4" eb="5">
      <t>ビ</t>
    </rPh>
    <phoneticPr fontId="2"/>
  </si>
  <si>
    <t>blank_Clmn_1</t>
    <phoneticPr fontId="2"/>
  </si>
  <si>
    <t>blank_Clmn_2</t>
  </si>
  <si>
    <t>blank1</t>
    <phoneticPr fontId="2"/>
  </si>
  <si>
    <t>blank2</t>
  </si>
  <si>
    <t>飲食･商業･サービス業新事業展開支援事業</t>
    <rPh sb="0" eb="20">
      <t>インショウサ</t>
    </rPh>
    <phoneticPr fontId="2"/>
  </si>
  <si>
    <t>【原油価格・物価高騰対策事業】</t>
    <phoneticPr fontId="2"/>
  </si>
  <si>
    <t>対象施設</t>
    <rPh sb="0" eb="2">
      <t>タイショウ</t>
    </rPh>
    <rPh sb="2" eb="4">
      <t>シセツ</t>
    </rPh>
    <phoneticPr fontId="2"/>
  </si>
  <si>
    <t>所有権者</t>
    <rPh sb="0" eb="3">
      <t>ショユウケン</t>
    </rPh>
    <rPh sb="3" eb="4">
      <t>シャ</t>
    </rPh>
    <phoneticPr fontId="2"/>
  </si>
  <si>
    <t>申請者の</t>
    <rPh sb="0" eb="2">
      <t>シンセイ</t>
    </rPh>
    <rPh sb="2" eb="3">
      <t>シャ</t>
    </rPh>
    <phoneticPr fontId="2"/>
  </si>
  <si>
    <t>無</t>
  </si>
  <si>
    <t>飲食業</t>
  </si>
  <si>
    <t>本事業で投資を行う取組の３年後までの年間売上計画(円)</t>
    <rPh sb="0" eb="3">
      <t>ホンジギョウ</t>
    </rPh>
    <rPh sb="4" eb="6">
      <t>トウシ</t>
    </rPh>
    <rPh sb="7" eb="8">
      <t>オコナ</t>
    </rPh>
    <rPh sb="9" eb="11">
      <t>トリク</t>
    </rPh>
    <rPh sb="13" eb="15">
      <t>ネンゴ</t>
    </rPh>
    <rPh sb="18" eb="20">
      <t>ネンカン</t>
    </rPh>
    <rPh sb="20" eb="22">
      <t>ウリアゲ</t>
    </rPh>
    <rPh sb="22" eb="24">
      <t>ケイカク</t>
    </rPh>
    <rPh sb="25" eb="26">
      <t>エン</t>
    </rPh>
    <phoneticPr fontId="2"/>
  </si>
  <si>
    <t>【通帳のコピー】</t>
    <rPh sb="1" eb="3">
      <t>ツウチョウ</t>
    </rPh>
    <phoneticPr fontId="2"/>
  </si>
  <si>
    <t>※上記の5項目（カタカナの名義含む）が記載された当該口座の預金通帳のページの</t>
    <rPh sb="1" eb="3">
      <t>ジョウキ</t>
    </rPh>
    <rPh sb="5" eb="7">
      <t>コウモク</t>
    </rPh>
    <rPh sb="13" eb="15">
      <t>メイギ</t>
    </rPh>
    <rPh sb="15" eb="16">
      <t>フク</t>
    </rPh>
    <rPh sb="19" eb="21">
      <t>キサイ</t>
    </rPh>
    <rPh sb="24" eb="28">
      <t>トウガイコウザ</t>
    </rPh>
    <rPh sb="29" eb="33">
      <t>ヨキンツウチョウ</t>
    </rPh>
    <phoneticPr fontId="2"/>
  </si>
  <si>
    <t>　コピーを添付すること。</t>
    <rPh sb="5" eb="7">
      <t>テンプ</t>
    </rPh>
    <phoneticPr fontId="2"/>
  </si>
  <si>
    <t>請求日は、補助金の確定日以降</t>
    <rPh sb="0" eb="3">
      <t>セイキュウビ</t>
    </rPh>
    <rPh sb="5" eb="8">
      <t>ホジョキン</t>
    </rPh>
    <rPh sb="9" eb="12">
      <t>カクテイビ</t>
    </rPh>
    <rPh sb="12" eb="14">
      <t>イコウ</t>
    </rPh>
    <phoneticPr fontId="2"/>
  </si>
  <si>
    <t>②私（当社）は、みなし大企業ではないことを確約します。</t>
    <rPh sb="11" eb="14">
      <t>ダイキギョウ</t>
    </rPh>
    <rPh sb="21" eb="23">
      <t>カクヤク</t>
    </rPh>
    <phoneticPr fontId="2"/>
  </si>
  <si>
    <t>③私（当社）は、別紙「暴力団排除に関する誓約事項」に誓約します。</t>
    <rPh sb="8" eb="10">
      <t>ベッシ</t>
    </rPh>
    <rPh sb="11" eb="13">
      <t>ボウリョク</t>
    </rPh>
    <rPh sb="13" eb="14">
      <t>ダン</t>
    </rPh>
    <rPh sb="14" eb="16">
      <t>ハイジョ</t>
    </rPh>
    <rPh sb="17" eb="18">
      <t>カン</t>
    </rPh>
    <rPh sb="20" eb="22">
      <t>セイヤク</t>
    </rPh>
    <rPh sb="22" eb="24">
      <t>ジコウ</t>
    </rPh>
    <rPh sb="26" eb="28">
      <t>セイヤク</t>
    </rPh>
    <phoneticPr fontId="2"/>
  </si>
  <si>
    <t>④私（当社）は、別紙「施設の所有権に関する誓約事項」に誓約します。</t>
    <rPh sb="8" eb="10">
      <t>ベッシ</t>
    </rPh>
    <rPh sb="11" eb="13">
      <t>シセツ</t>
    </rPh>
    <rPh sb="14" eb="17">
      <t>ショユウケン</t>
    </rPh>
    <rPh sb="18" eb="19">
      <t>カン</t>
    </rPh>
    <rPh sb="21" eb="23">
      <t>セイヤク</t>
    </rPh>
    <rPh sb="23" eb="25">
      <t>ジコウ</t>
    </rPh>
    <rPh sb="27" eb="29">
      <t>セイヤク</t>
    </rPh>
    <phoneticPr fontId="2"/>
  </si>
  <si>
    <t>①私（当社）は、次に掲げる補助金を活用していないことを確約します。</t>
    <rPh sb="1" eb="2">
      <t>ワタシ</t>
    </rPh>
    <rPh sb="3" eb="5">
      <t>トウシャ</t>
    </rPh>
    <rPh sb="8" eb="9">
      <t>ツギ</t>
    </rPh>
    <rPh sb="10" eb="11">
      <t>カカ</t>
    </rPh>
    <rPh sb="13" eb="16">
      <t>ホジョキン</t>
    </rPh>
    <rPh sb="17" eb="19">
      <t>カツヨウ</t>
    </rPh>
    <rPh sb="27" eb="29">
      <t>カクヤク</t>
    </rPh>
    <phoneticPr fontId="2"/>
  </si>
  <si>
    <t>人</t>
    <rPh sb="0" eb="1">
      <t>ニン</t>
    </rPh>
    <phoneticPr fontId="2"/>
  </si>
  <si>
    <t>正社員（専従者含）</t>
    <rPh sb="0" eb="3">
      <t>セイシャイン</t>
    </rPh>
    <rPh sb="4" eb="7">
      <t>センジュウシャ</t>
    </rPh>
    <rPh sb="7" eb="8">
      <t>フク</t>
    </rPh>
    <phoneticPr fontId="2"/>
  </si>
  <si>
    <t>（２）従業員数の状況</t>
    <rPh sb="3" eb="6">
      <t>ジュウギョウイン</t>
    </rPh>
    <rPh sb="6" eb="7">
      <t>スウ</t>
    </rPh>
    <rPh sb="8" eb="10">
      <t>ジョウキョウ</t>
    </rPh>
    <phoneticPr fontId="2"/>
  </si>
  <si>
    <t>令和4年度飲食・商業・サービス業新事業展開支援事業(原油価格・物価対策事業）</t>
    <rPh sb="0" eb="2">
      <t>レイワ</t>
    </rPh>
    <rPh sb="3" eb="5">
      <t>ネンド</t>
    </rPh>
    <rPh sb="5" eb="7">
      <t>インショク</t>
    </rPh>
    <rPh sb="8" eb="10">
      <t>ショウギョウ</t>
    </rPh>
    <rPh sb="15" eb="16">
      <t>ギョウ</t>
    </rPh>
    <rPh sb="16" eb="21">
      <t>シンジギョウテンカイ</t>
    </rPh>
    <rPh sb="21" eb="23">
      <t>シエン</t>
    </rPh>
    <rPh sb="23" eb="25">
      <t>ジギョウ</t>
    </rPh>
    <rPh sb="26" eb="30">
      <t>ゲンユカカク</t>
    </rPh>
    <rPh sb="31" eb="37">
      <t>ブッカタイサクジギョウ</t>
    </rPh>
    <phoneticPr fontId="2"/>
  </si>
  <si>
    <t>令和5年度飲食・商業・サービス業新事業展開支援事業(原油価格・物価対策事業）</t>
    <rPh sb="0" eb="2">
      <t>レイワ</t>
    </rPh>
    <rPh sb="3" eb="5">
      <t>ネンド</t>
    </rPh>
    <rPh sb="5" eb="7">
      <t>インショク</t>
    </rPh>
    <rPh sb="8" eb="10">
      <t>ショウギョウ</t>
    </rPh>
    <rPh sb="15" eb="16">
      <t>ギョウ</t>
    </rPh>
    <rPh sb="16" eb="21">
      <t>シンジギョウテンカイ</t>
    </rPh>
    <rPh sb="21" eb="23">
      <t>シエン</t>
    </rPh>
    <rPh sb="23" eb="25">
      <t>ジギョウ</t>
    </rPh>
    <rPh sb="26" eb="30">
      <t>ゲンユカカク</t>
    </rPh>
    <rPh sb="31" eb="37">
      <t>ブッカタイサクジギョウ</t>
    </rPh>
    <phoneticPr fontId="2"/>
  </si>
  <si>
    <r>
      <t>交付決定後に、</t>
    </r>
    <r>
      <rPr>
        <u/>
        <sz val="11"/>
        <color theme="1"/>
        <rFont val="Yu Gothic"/>
        <family val="3"/>
        <charset val="128"/>
        <scheme val="minor"/>
      </rPr>
      <t>事業を廃止する場合</t>
    </r>
    <r>
      <rPr>
        <sz val="11"/>
        <color theme="1"/>
        <rFont val="Yu Gothic"/>
        <family val="2"/>
        <scheme val="minor"/>
      </rPr>
      <t>は変更申請で手続き</t>
    </r>
    <rPh sb="0" eb="5">
      <t>コウフケッテイゴ</t>
    </rPh>
    <rPh sb="7" eb="9">
      <t>ジギョウ</t>
    </rPh>
    <rPh sb="10" eb="12">
      <t>ハイシ</t>
    </rPh>
    <rPh sb="14" eb="16">
      <t>バアイ</t>
    </rPh>
    <rPh sb="17" eb="21">
      <t>ヘンコウシンセイ</t>
    </rPh>
    <rPh sb="22" eb="24">
      <t>テツヅ</t>
    </rPh>
    <phoneticPr fontId="2"/>
  </si>
  <si>
    <r>
      <t>取下げは採択内容（条件）などに</t>
    </r>
    <r>
      <rPr>
        <u/>
        <sz val="11"/>
        <color theme="1"/>
        <rFont val="Yu Gothic"/>
        <family val="3"/>
        <charset val="128"/>
        <scheme val="minor"/>
      </rPr>
      <t>不服がある場合</t>
    </r>
    <rPh sb="0" eb="2">
      <t>トリサ</t>
    </rPh>
    <rPh sb="4" eb="8">
      <t>サイタクナイヨウ</t>
    </rPh>
    <rPh sb="9" eb="11">
      <t>ジョウケン</t>
    </rPh>
    <rPh sb="15" eb="17">
      <t>フフク</t>
    </rPh>
    <rPh sb="20" eb="22">
      <t>バアイ</t>
    </rPh>
    <phoneticPr fontId="2"/>
  </si>
  <si>
    <r>
      <t>事業</t>
    </r>
    <r>
      <rPr>
        <b/>
        <sz val="11"/>
        <color theme="1"/>
        <rFont val="Yu Gothic"/>
        <family val="3"/>
        <charset val="128"/>
        <scheme val="minor"/>
      </rPr>
      <t>終了日</t>
    </r>
    <r>
      <rPr>
        <sz val="11"/>
        <color theme="1"/>
        <rFont val="Yu Gothic"/>
        <family val="2"/>
        <scheme val="minor"/>
      </rPr>
      <t>（西暦）</t>
    </r>
    <rPh sb="0" eb="2">
      <t>ジギョウ</t>
    </rPh>
    <rPh sb="2" eb="5">
      <t>シュウリョウビ</t>
    </rPh>
    <rPh sb="6" eb="8">
      <t>セイレキ</t>
    </rPh>
    <phoneticPr fontId="2"/>
  </si>
  <si>
    <t>補助事業期間</t>
    <rPh sb="0" eb="2">
      <t>ホジョ</t>
    </rPh>
    <rPh sb="2" eb="4">
      <t>ジギョウ</t>
    </rPh>
    <rPh sb="4" eb="6">
      <t>キカン</t>
    </rPh>
    <phoneticPr fontId="2"/>
  </si>
  <si>
    <t>補助事業の
概要</t>
    <rPh sb="0" eb="2">
      <t>ホジョ</t>
    </rPh>
    <rPh sb="2" eb="4">
      <t>ジギョウ</t>
    </rPh>
    <rPh sb="6" eb="8">
      <t>ガイヨウ</t>
    </rPh>
    <phoneticPr fontId="2"/>
  </si>
  <si>
    <t>別添：【事業概要】【補助対象経費および補助金額】</t>
    <rPh sb="0" eb="2">
      <t>ベッテン</t>
    </rPh>
    <rPh sb="4" eb="6">
      <t>ジギョウ</t>
    </rPh>
    <rPh sb="6" eb="8">
      <t>ガイヨウ</t>
    </rPh>
    <phoneticPr fontId="2"/>
  </si>
  <si>
    <t>資本金</t>
    <rPh sb="0" eb="3">
      <t>シホンキン</t>
    </rPh>
    <phoneticPr fontId="2"/>
  </si>
  <si>
    <t>融資名　</t>
    <phoneticPr fontId="2"/>
  </si>
  <si>
    <r>
      <t>続柄・役職等</t>
    </r>
    <r>
      <rPr>
        <sz val="9"/>
        <color rgb="FFFF0000"/>
        <rFont val="Yu Gothic"/>
        <family val="3"/>
        <charset val="128"/>
        <scheme val="minor"/>
      </rPr>
      <t>※</t>
    </r>
    <rPh sb="0" eb="2">
      <t>ゾクガラ</t>
    </rPh>
    <rPh sb="3" eb="5">
      <t>ヤクショク</t>
    </rPh>
    <rPh sb="5" eb="6">
      <t>トウ</t>
    </rPh>
    <phoneticPr fontId="2"/>
  </si>
  <si>
    <t>※所有権者が法人や団体である場合は「続柄・役職等」の記載は不要</t>
    <rPh sb="1" eb="4">
      <t>ショユウケン</t>
    </rPh>
    <rPh sb="4" eb="5">
      <t>シャ</t>
    </rPh>
    <rPh sb="6" eb="8">
      <t>ホウジン</t>
    </rPh>
    <rPh sb="9" eb="11">
      <t>ダンタイ</t>
    </rPh>
    <rPh sb="14" eb="16">
      <t>バアイ</t>
    </rPh>
    <rPh sb="18" eb="20">
      <t>ゾクガラ</t>
    </rPh>
    <rPh sb="21" eb="23">
      <t>ヤクショク</t>
    </rPh>
    <rPh sb="23" eb="24">
      <t>トウ</t>
    </rPh>
    <rPh sb="26" eb="28">
      <t>キサイ</t>
    </rPh>
    <rPh sb="29" eb="31">
      <t>フヨウ</t>
    </rPh>
    <phoneticPr fontId="2"/>
  </si>
  <si>
    <t>設備に関連する備品費</t>
  </si>
  <si>
    <t>施設改修費</t>
  </si>
  <si>
    <t>設備導入費</t>
    <rPh sb="0" eb="5">
      <t>セツビドウニュウヒ</t>
    </rPh>
    <phoneticPr fontId="2"/>
  </si>
  <si>
    <t>施設改修費</t>
    <rPh sb="0" eb="5">
      <t>シセツカイシュウヒ</t>
    </rPh>
    <phoneticPr fontId="2"/>
  </si>
  <si>
    <t>設備導入費</t>
    <phoneticPr fontId="2"/>
  </si>
  <si>
    <t>令和7年度</t>
    <rPh sb="0" eb="2">
      <t>レイワ</t>
    </rPh>
    <rPh sb="3" eb="4">
      <t>ネン</t>
    </rPh>
    <rPh sb="4" eb="5">
      <t>ド</t>
    </rPh>
    <phoneticPr fontId="2"/>
  </si>
  <si>
    <t>2025年●月〇日</t>
    <rPh sb="4" eb="5">
      <t>ネン</t>
    </rPh>
    <rPh sb="6" eb="7">
      <t>ガツ</t>
    </rPh>
    <rPh sb="8" eb="9">
      <t>ニチ</t>
    </rPh>
    <phoneticPr fontId="2"/>
  </si>
  <si>
    <r>
      <rPr>
        <b/>
        <sz val="11"/>
        <color theme="1"/>
        <rFont val="Yu Gothic"/>
        <family val="3"/>
        <charset val="128"/>
        <scheme val="minor"/>
      </rPr>
      <t>申請時は26年1月31日</t>
    </r>
    <r>
      <rPr>
        <sz val="11"/>
        <color theme="1"/>
        <rFont val="Yu Gothic"/>
        <family val="2"/>
        <scheme val="minor"/>
      </rPr>
      <t>。</t>
    </r>
    <r>
      <rPr>
        <u/>
        <sz val="11"/>
        <color theme="1"/>
        <rFont val="Yu Gothic"/>
        <family val="3"/>
        <charset val="128"/>
        <scheme val="minor"/>
      </rPr>
      <t>実績報告時には実際の終了日に修正</t>
    </r>
    <r>
      <rPr>
        <sz val="11"/>
        <color theme="1"/>
        <rFont val="Yu Gothic"/>
        <family val="2"/>
        <scheme val="minor"/>
      </rPr>
      <t>して報告。　</t>
    </r>
    <rPh sb="0" eb="3">
      <t>シンセイジ</t>
    </rPh>
    <rPh sb="6" eb="7">
      <t>ネン</t>
    </rPh>
    <rPh sb="8" eb="9">
      <t>ガツ</t>
    </rPh>
    <rPh sb="11" eb="12">
      <t>ニチ</t>
    </rPh>
    <rPh sb="13" eb="18">
      <t>ジッセキホウコクジ</t>
    </rPh>
    <rPh sb="20" eb="22">
      <t>ジッサイ</t>
    </rPh>
    <rPh sb="23" eb="26">
      <t>シュウリョウビ</t>
    </rPh>
    <rPh sb="27" eb="29">
      <t>シュウセイ</t>
    </rPh>
    <rPh sb="31" eb="33">
      <t>ホウコク</t>
    </rPh>
    <phoneticPr fontId="2"/>
  </si>
  <si>
    <t>実績報告は、事業終了後30日以内、または、2026年2月10日いずれか早い日まで</t>
    <rPh sb="0" eb="4">
      <t>ジッセキホウコク</t>
    </rPh>
    <rPh sb="6" eb="11">
      <t>ジギョウシュウリョウゴ</t>
    </rPh>
    <rPh sb="13" eb="16">
      <t>ニチイナイ</t>
    </rPh>
    <rPh sb="25" eb="26">
      <t>ネン</t>
    </rPh>
    <rPh sb="27" eb="28">
      <t>ガツ</t>
    </rPh>
    <rPh sb="30" eb="31">
      <t>ニチ</t>
    </rPh>
    <rPh sb="35" eb="36">
      <t>ハヤ</t>
    </rPh>
    <rPh sb="37" eb="38">
      <t>ヒ</t>
    </rPh>
    <phoneticPr fontId="2"/>
  </si>
  <si>
    <t>令和5年度補正飲食・商業・サービス業新事業展開支援事業(原油価格・物価対策事業）</t>
    <rPh sb="0" eb="2">
      <t>レイワ</t>
    </rPh>
    <rPh sb="3" eb="5">
      <t>ネンド</t>
    </rPh>
    <rPh sb="5" eb="7">
      <t>ホセイ</t>
    </rPh>
    <rPh sb="7" eb="9">
      <t>インショク</t>
    </rPh>
    <rPh sb="10" eb="12">
      <t>ショウギョウ</t>
    </rPh>
    <rPh sb="17" eb="18">
      <t>ギョウ</t>
    </rPh>
    <rPh sb="18" eb="23">
      <t>シンジギョウテンカイ</t>
    </rPh>
    <rPh sb="23" eb="25">
      <t>シエン</t>
    </rPh>
    <rPh sb="25" eb="27">
      <t>ジギョウ</t>
    </rPh>
    <rPh sb="28" eb="32">
      <t>ゲンユカカク</t>
    </rPh>
    <rPh sb="33" eb="39">
      <t>ブッカタイサクジギョウ</t>
    </rPh>
    <phoneticPr fontId="2"/>
  </si>
  <si>
    <t>（３）事業の状況（申請時の売上計画との対比、未達の場合はその原因・対策等）</t>
    <rPh sb="3" eb="5">
      <t>ジギョウ</t>
    </rPh>
    <rPh sb="6" eb="8">
      <t>ジョウキョウ</t>
    </rPh>
    <rPh sb="9" eb="12">
      <t>シンセイジ</t>
    </rPh>
    <rPh sb="13" eb="15">
      <t>ウリアゲ</t>
    </rPh>
    <rPh sb="15" eb="17">
      <t>ケイカク</t>
    </rPh>
    <rPh sb="19" eb="21">
      <t>タイヒ</t>
    </rPh>
    <rPh sb="22" eb="24">
      <t>ミタツ</t>
    </rPh>
    <rPh sb="25" eb="27">
      <t>バアイ</t>
    </rPh>
    <rPh sb="30" eb="32">
      <t>ゲンイン</t>
    </rPh>
    <rPh sb="33" eb="36">
      <t>タイサクトウ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</si>
</sst>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quot;年&quot;m&quot;月&quot;;@"/>
    <numFmt numFmtId="178" formatCode="0.0%"/>
    <numFmt numFmtId="179" formatCode="#,##0;&quot;▲ &quot;#,##0"/>
    <numFmt numFmtId="180" formatCode="#,##0_ "/>
  </numFmts>
  <fonts count="26">
    <font>
      <sz val="11"/>
      <color theme="1"/>
      <name val="Yu Gothic"/>
      <family val="2"/>
      <scheme val="minor"/>
    </font>
    <font>
      <sz val="11"/>
      <color theme="1"/>
      <name val="Yu Gothic"/>
      <family val="2"/>
      <scheme val="minor"/>
    </font>
    <font>
      <sz val="6"/>
      <name val="Yu Gothic"/>
      <family val="3"/>
      <charset val="128"/>
      <scheme val="minor"/>
    </font>
    <font>
      <u/>
      <sz val="11"/>
      <color theme="10"/>
      <name val="Yu Gothic"/>
      <family val="2"/>
      <scheme val="minor"/>
    </font>
    <font>
      <sz val="10"/>
      <color theme="1"/>
      <name val="Yu Gothic"/>
      <family val="2"/>
      <scheme val="minor"/>
    </font>
    <font>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
      <b/>
      <u/>
      <sz val="11"/>
      <color theme="1"/>
      <name val="Yu Gothic"/>
      <family val="3"/>
      <charset val="128"/>
      <scheme val="minor"/>
    </font>
    <font>
      <b/>
      <sz val="14"/>
      <color theme="1"/>
      <name val="Yu Gothic"/>
      <family val="3"/>
      <charset val="128"/>
      <scheme val="minor"/>
    </font>
    <font>
      <b/>
      <sz val="12"/>
      <name val="Yu Gothic"/>
      <family val="3"/>
      <charset val="128"/>
      <scheme val="minor"/>
    </font>
    <font>
      <b/>
      <sz val="11"/>
      <name val="Yu Gothic"/>
      <family val="3"/>
      <charset val="128"/>
      <scheme val="minor"/>
    </font>
    <font>
      <b/>
      <sz val="12"/>
      <color theme="1"/>
      <name val="Yu Gothic"/>
      <family val="3"/>
      <charset val="128"/>
      <scheme val="minor"/>
    </font>
    <font>
      <b/>
      <sz val="10"/>
      <color theme="1"/>
      <name val="Yu Gothic"/>
      <family val="3"/>
      <charset val="128"/>
      <scheme val="minor"/>
    </font>
    <font>
      <sz val="11"/>
      <color rgb="FFFF0000"/>
      <name val="Yu Gothic"/>
      <family val="2"/>
      <scheme val="minor"/>
    </font>
    <font>
      <b/>
      <sz val="11"/>
      <color theme="0"/>
      <name val="Yu Gothic"/>
      <family val="3"/>
      <charset val="128"/>
      <scheme val="minor"/>
    </font>
    <font>
      <b/>
      <sz val="14"/>
      <name val="Yu Gothic"/>
      <family val="3"/>
      <charset val="128"/>
      <scheme val="minor"/>
    </font>
    <font>
      <sz val="11"/>
      <color theme="1"/>
      <name val="Yu Gothic"/>
      <family val="3"/>
      <charset val="128"/>
      <scheme val="minor"/>
    </font>
    <font>
      <sz val="11"/>
      <color rgb="FFFF0000"/>
      <name val="Yu Gothic"/>
      <family val="3"/>
      <charset val="128"/>
      <scheme val="minor"/>
    </font>
    <font>
      <sz val="11"/>
      <name val="Yu Gothic"/>
      <family val="3"/>
      <charset val="128"/>
      <scheme val="minor"/>
    </font>
    <font>
      <b/>
      <sz val="11"/>
      <color theme="8"/>
      <name val="Yu Gothic"/>
      <family val="3"/>
      <charset val="128"/>
      <scheme val="minor"/>
    </font>
    <font>
      <sz val="9"/>
      <color rgb="FFFF0000"/>
      <name val="Yu Gothic"/>
      <family val="3"/>
      <charset val="128"/>
      <scheme val="minor"/>
    </font>
    <font>
      <sz val="11"/>
      <name val="Yu Gothic"/>
      <family val="2"/>
      <scheme val="minor"/>
    </font>
    <font>
      <sz val="10"/>
      <color theme="1"/>
      <name val="Yu Gothic"/>
      <family val="3"/>
      <charset val="128"/>
      <scheme val="minor"/>
    </font>
    <font>
      <u/>
      <sz val="11"/>
      <color theme="1"/>
      <name val="Yu Gothic"/>
      <family val="3"/>
      <charset val="128"/>
      <scheme val="minor"/>
    </font>
    <font>
      <b/>
      <sz val="10.5"/>
      <color theme="1"/>
      <name val="Yu Gothic"/>
      <family val="3"/>
      <charset val="128"/>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7"/>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1"/>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9" fontId="1" fillId="0" borderId="0" applyFont="0" applyFill="0" applyBorder="0" applyAlignment="0" applyProtection="0">
      <alignment vertical="center"/>
    </xf>
    <xf numFmtId="0" fontId="3" fillId="0" borderId="0" applyNumberFormat="0" applyFill="0" applyBorder="0" applyAlignment="0" applyProtection="0"/>
    <xf numFmtId="38" fontId="1" fillId="0" borderId="0" applyFont="0" applyFill="0" applyBorder="0" applyAlignment="0" applyProtection="0">
      <alignment vertical="center"/>
    </xf>
  </cellStyleXfs>
  <cellXfs count="224">
    <xf numFmtId="0" fontId="0" fillId="0" borderId="0" xfId="0"/>
    <xf numFmtId="0" fontId="3" fillId="0" borderId="0" xfId="2" applyAlignment="1">
      <alignment shrinkToFit="1"/>
    </xf>
    <xf numFmtId="176" fontId="0" fillId="0" borderId="0" xfId="0" applyNumberFormat="1"/>
    <xf numFmtId="0" fontId="0" fillId="0" borderId="0" xfId="0" applyAlignment="1">
      <alignment wrapText="1"/>
    </xf>
    <xf numFmtId="0" fontId="0" fillId="2" borderId="1" xfId="0" applyFill="1" applyBorder="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177" fontId="6" fillId="2"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0" xfId="0" applyFont="1" applyAlignment="1">
      <alignment horizontal="left" vertical="center"/>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right" vertical="center"/>
    </xf>
    <xf numFmtId="177" fontId="0" fillId="0" borderId="0" xfId="0" applyNumberForma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xf numFmtId="0" fontId="11" fillId="0" borderId="0" xfId="0" applyFont="1"/>
    <xf numFmtId="0" fontId="12" fillId="0" borderId="0" xfId="0" applyFont="1"/>
    <xf numFmtId="0" fontId="5" fillId="0" borderId="13" xfId="0" applyFont="1" applyBorder="1" applyAlignment="1">
      <alignment horizontal="center"/>
    </xf>
    <xf numFmtId="0" fontId="10" fillId="0" borderId="13" xfId="0" applyFont="1" applyBorder="1" applyAlignment="1">
      <alignment horizontal="center"/>
    </xf>
    <xf numFmtId="0" fontId="0" fillId="0" borderId="1" xfId="0" applyBorder="1" applyAlignment="1" applyProtection="1">
      <alignment horizontal="center"/>
      <protection locked="0"/>
    </xf>
    <xf numFmtId="176" fontId="0" fillId="0" borderId="1" xfId="0" applyNumberFormat="1" applyBorder="1" applyAlignment="1" applyProtection="1">
      <alignment horizontal="center"/>
      <protection locked="0"/>
    </xf>
    <xf numFmtId="0" fontId="0" fillId="0" borderId="1" xfId="0" applyBorder="1"/>
    <xf numFmtId="0" fontId="0" fillId="0" borderId="1" xfId="0" applyBorder="1" applyAlignment="1" applyProtection="1">
      <alignment shrinkToFit="1"/>
      <protection locked="0"/>
    </xf>
    <xf numFmtId="0" fontId="3" fillId="0" borderId="1" xfId="2" applyBorder="1" applyAlignment="1" applyProtection="1">
      <alignment shrinkToFit="1"/>
      <protection locked="0"/>
    </xf>
    <xf numFmtId="0" fontId="0" fillId="2" borderId="18" xfId="0" applyFill="1" applyBorder="1"/>
    <xf numFmtId="0" fontId="0" fillId="2" borderId="19" xfId="0" applyFill="1" applyBorder="1"/>
    <xf numFmtId="0" fontId="0" fillId="2" borderId="19" xfId="0" applyFill="1" applyBorder="1" applyAlignment="1">
      <alignment shrinkToFit="1"/>
    </xf>
    <xf numFmtId="0" fontId="0" fillId="3" borderId="1" xfId="0" applyFill="1" applyBorder="1"/>
    <xf numFmtId="179" fontId="0" fillId="0" borderId="1" xfId="0" applyNumberFormat="1" applyBorder="1" applyAlignment="1" applyProtection="1">
      <alignment horizontal="center" vertical="center" shrinkToFit="1"/>
      <protection locked="0"/>
    </xf>
    <xf numFmtId="179" fontId="6" fillId="2" borderId="1" xfId="0" applyNumberFormat="1" applyFont="1" applyFill="1" applyBorder="1" applyAlignment="1">
      <alignment horizontal="center" vertical="center" shrinkToFit="1"/>
    </xf>
    <xf numFmtId="179" fontId="0" fillId="4" borderId="1" xfId="0" applyNumberFormat="1" applyFill="1" applyBorder="1" applyAlignment="1" applyProtection="1">
      <alignment horizontal="center" vertical="center" shrinkToFit="1"/>
      <protection locked="0"/>
    </xf>
    <xf numFmtId="49" fontId="0" fillId="0" borderId="1" xfId="0" applyNumberFormat="1" applyBorder="1" applyAlignment="1" applyProtection="1">
      <alignment horizontal="center"/>
      <protection locked="0"/>
    </xf>
    <xf numFmtId="0" fontId="14" fillId="0" borderId="0" xfId="0" applyFont="1" applyAlignment="1">
      <alignment vertical="center"/>
    </xf>
    <xf numFmtId="0" fontId="7" fillId="0" borderId="0" xfId="0" applyFont="1" applyAlignment="1">
      <alignment vertical="center"/>
    </xf>
    <xf numFmtId="0" fontId="16" fillId="0" borderId="0" xfId="0" applyFont="1" applyAlignment="1">
      <alignment vertical="center"/>
    </xf>
    <xf numFmtId="176" fontId="0" fillId="0" borderId="1" xfId="0" applyNumberFormat="1" applyBorder="1"/>
    <xf numFmtId="3" fontId="0" fillId="0" borderId="1" xfId="0" applyNumberFormat="1" applyBorder="1"/>
    <xf numFmtId="12" fontId="0" fillId="0" borderId="1" xfId="0" applyNumberFormat="1" applyBorder="1"/>
    <xf numFmtId="0" fontId="0" fillId="2" borderId="21" xfId="0" applyFill="1" applyBorder="1"/>
    <xf numFmtId="20" fontId="0" fillId="0" borderId="0" xfId="0" applyNumberFormat="1"/>
    <xf numFmtId="3" fontId="0" fillId="0" borderId="1" xfId="0" applyNumberFormat="1" applyBorder="1" applyAlignment="1" applyProtection="1">
      <alignment horizontal="center"/>
      <protection locked="0"/>
    </xf>
    <xf numFmtId="49" fontId="0" fillId="0" borderId="1" xfId="0" applyNumberFormat="1" applyBorder="1"/>
    <xf numFmtId="0" fontId="17" fillId="3" borderId="1" xfId="0" applyFont="1" applyFill="1" applyBorder="1"/>
    <xf numFmtId="0" fontId="17" fillId="7" borderId="1" xfId="0" applyFont="1" applyFill="1" applyBorder="1"/>
    <xf numFmtId="0" fontId="17" fillId="8" borderId="1" xfId="0" applyFont="1" applyFill="1" applyBorder="1"/>
    <xf numFmtId="0" fontId="17" fillId="9" borderId="1" xfId="0" applyFont="1" applyFill="1" applyBorder="1"/>
    <xf numFmtId="0" fontId="0" fillId="9" borderId="1" xfId="0" applyFill="1" applyBorder="1"/>
    <xf numFmtId="0" fontId="0" fillId="0" borderId="0" xfId="0" applyAlignment="1">
      <alignment vertical="top" wrapText="1"/>
    </xf>
    <xf numFmtId="0" fontId="0" fillId="0" borderId="0" xfId="0" applyAlignment="1">
      <alignment vertical="top"/>
    </xf>
    <xf numFmtId="0" fontId="17" fillId="2" borderId="1" xfId="0" applyFont="1" applyFill="1" applyBorder="1"/>
    <xf numFmtId="0" fontId="18" fillId="2" borderId="1" xfId="0" applyFont="1" applyFill="1" applyBorder="1"/>
    <xf numFmtId="0" fontId="8" fillId="0" borderId="0" xfId="0" applyFont="1" applyAlignment="1">
      <alignment horizontal="right" vertical="center"/>
    </xf>
    <xf numFmtId="0" fontId="0" fillId="0" borderId="24" xfId="0" applyBorder="1" applyAlignment="1">
      <alignment horizontal="center" vertical="center"/>
    </xf>
    <xf numFmtId="0" fontId="6" fillId="0" borderId="0" xfId="0" applyFont="1" applyAlignment="1">
      <alignment horizontal="center"/>
    </xf>
    <xf numFmtId="176" fontId="6" fillId="0" borderId="0" xfId="0" applyNumberFormat="1" applyFont="1" applyAlignment="1" applyProtection="1">
      <alignment horizontal="center" vertical="center"/>
      <protection locked="0"/>
    </xf>
    <xf numFmtId="0" fontId="0" fillId="0" borderId="1" xfId="0" applyBorder="1" applyAlignment="1">
      <alignment horizontal="right" vertical="center"/>
    </xf>
    <xf numFmtId="0" fontId="17" fillId="11" borderId="1" xfId="0" applyFont="1" applyFill="1" applyBorder="1"/>
    <xf numFmtId="0" fontId="0" fillId="0" borderId="0" xfId="0" applyAlignment="1">
      <alignment horizontal="right"/>
    </xf>
    <xf numFmtId="0" fontId="20" fillId="0" borderId="0" xfId="0" applyFont="1"/>
    <xf numFmtId="3" fontId="0" fillId="2" borderId="1" xfId="0" applyNumberFormat="1" applyFill="1" applyBorder="1" applyAlignment="1">
      <alignment horizontal="center"/>
    </xf>
    <xf numFmtId="0" fontId="0" fillId="6" borderId="19" xfId="0" applyFill="1" applyBorder="1" applyAlignment="1">
      <alignment horizontal="center" vertical="center"/>
    </xf>
    <xf numFmtId="178" fontId="6" fillId="6" borderId="1" xfId="1" applyNumberFormat="1" applyFont="1" applyFill="1" applyBorder="1" applyAlignment="1">
      <alignment horizontal="center" vertical="center"/>
    </xf>
    <xf numFmtId="0" fontId="15" fillId="5" borderId="18" xfId="0" applyFont="1" applyFill="1" applyBorder="1" applyAlignment="1" applyProtection="1">
      <alignment horizontal="centerContinuous" vertical="center"/>
      <protection locked="0"/>
    </xf>
    <xf numFmtId="0" fontId="15" fillId="5" borderId="20" xfId="0" applyFont="1" applyFill="1" applyBorder="1" applyAlignment="1" applyProtection="1">
      <alignment horizontal="centerContinuous" vertical="center"/>
      <protection locked="0"/>
    </xf>
    <xf numFmtId="0" fontId="0" fillId="5" borderId="20" xfId="0" applyFill="1" applyBorder="1" applyAlignment="1" applyProtection="1">
      <alignment horizontal="centerContinuous" vertical="center"/>
      <protection locked="0"/>
    </xf>
    <xf numFmtId="3" fontId="0" fillId="5" borderId="20" xfId="0" applyNumberFormat="1" applyFill="1" applyBorder="1" applyAlignment="1" applyProtection="1">
      <alignment horizontal="centerContinuous" vertical="center"/>
      <protection locked="0"/>
    </xf>
    <xf numFmtId="3" fontId="0" fillId="5" borderId="19" xfId="0" applyNumberFormat="1" applyFill="1" applyBorder="1" applyAlignment="1" applyProtection="1">
      <alignment horizontal="centerContinuous" vertical="center"/>
      <protection locked="0"/>
    </xf>
    <xf numFmtId="0" fontId="0" fillId="0" borderId="0" xfId="0" applyAlignment="1" applyProtection="1">
      <alignment vertical="center"/>
      <protection locked="0"/>
    </xf>
    <xf numFmtId="0" fontId="6"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7" fillId="0" borderId="0" xfId="0" applyFont="1" applyAlignment="1">
      <alignment horizontal="right"/>
    </xf>
    <xf numFmtId="0" fontId="8" fillId="0" borderId="0" xfId="0" applyFont="1" applyAlignment="1">
      <alignment horizontal="left" vertical="center"/>
    </xf>
    <xf numFmtId="0" fontId="15" fillId="13" borderId="18" xfId="0" applyFont="1" applyFill="1" applyBorder="1" applyAlignment="1">
      <alignment horizontal="centerContinuous" vertical="justify"/>
    </xf>
    <xf numFmtId="0" fontId="15" fillId="13" borderId="20" xfId="0" applyFont="1" applyFill="1" applyBorder="1" applyAlignment="1">
      <alignment horizontal="centerContinuous" vertical="justify"/>
    </xf>
    <xf numFmtId="0" fontId="15" fillId="13" borderId="19" xfId="0" applyFont="1" applyFill="1" applyBorder="1" applyAlignment="1">
      <alignment horizontal="centerContinuous" vertical="justify"/>
    </xf>
    <xf numFmtId="0" fontId="0" fillId="0" borderId="26" xfId="0" applyBorder="1"/>
    <xf numFmtId="0" fontId="0" fillId="0" borderId="27" xfId="0" applyBorder="1"/>
    <xf numFmtId="0" fontId="0" fillId="0" borderId="28" xfId="0" applyBorder="1"/>
    <xf numFmtId="0" fontId="0" fillId="0" borderId="24" xfId="0" applyBorder="1"/>
    <xf numFmtId="0" fontId="0" fillId="0" borderId="29" xfId="0" applyBorder="1"/>
    <xf numFmtId="0" fontId="0" fillId="0" borderId="30" xfId="0" applyBorder="1"/>
    <xf numFmtId="0" fontId="0" fillId="0" borderId="31" xfId="0" applyBorder="1"/>
    <xf numFmtId="0" fontId="0" fillId="0" borderId="32" xfId="0" applyBorder="1"/>
    <xf numFmtId="0" fontId="20" fillId="0" borderId="27" xfId="0" applyFont="1" applyBorder="1"/>
    <xf numFmtId="0" fontId="20" fillId="0" borderId="31" xfId="0" applyFont="1" applyBorder="1"/>
    <xf numFmtId="0" fontId="17" fillId="0" borderId="0" xfId="0" applyFont="1"/>
    <xf numFmtId="0" fontId="19" fillId="0" borderId="0" xfId="0" applyFont="1"/>
    <xf numFmtId="0" fontId="17" fillId="0" borderId="19" xfId="0" applyFont="1" applyBorder="1" applyAlignment="1">
      <alignment shrinkToFit="1"/>
    </xf>
    <xf numFmtId="0" fontId="0" fillId="2" borderId="25" xfId="0" applyFill="1" applyBorder="1" applyAlignment="1">
      <alignment horizontal="center"/>
    </xf>
    <xf numFmtId="0" fontId="14" fillId="2" borderId="22" xfId="0" applyFont="1" applyFill="1" applyBorder="1" applyAlignment="1">
      <alignment horizontal="center"/>
    </xf>
    <xf numFmtId="0" fontId="0" fillId="2" borderId="1" xfId="0" applyFill="1" applyBorder="1" applyAlignment="1">
      <alignment horizontal="center"/>
    </xf>
    <xf numFmtId="0" fontId="0" fillId="14" borderId="1" xfId="0" applyFill="1" applyBorder="1" applyAlignment="1">
      <alignment shrinkToFit="1"/>
    </xf>
    <xf numFmtId="0" fontId="17" fillId="14" borderId="1" xfId="0" applyFont="1" applyFill="1" applyBorder="1"/>
    <xf numFmtId="0" fontId="0" fillId="0" borderId="18" xfId="0" applyBorder="1" applyAlignment="1">
      <alignment vertical="center"/>
    </xf>
    <xf numFmtId="0" fontId="0" fillId="0" borderId="19" xfId="0" applyBorder="1" applyAlignment="1">
      <alignment vertical="center"/>
    </xf>
    <xf numFmtId="0" fontId="0" fillId="2" borderId="25" xfId="0" applyFill="1" applyBorder="1" applyAlignment="1">
      <alignment vertical="center"/>
    </xf>
    <xf numFmtId="0" fontId="0" fillId="2" borderId="22" xfId="0" applyFill="1" applyBorder="1" applyAlignment="1">
      <alignmen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176" fontId="12"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vertical="center" shrinkToFi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6" fillId="0" borderId="0" xfId="0" applyFont="1" applyAlignment="1">
      <alignment vertical="center" shrinkToFit="1"/>
    </xf>
    <xf numFmtId="3" fontId="0" fillId="6" borderId="18" xfId="0" applyNumberFormat="1" applyFill="1" applyBorder="1" applyAlignment="1">
      <alignment horizontal="right" vertical="center" shrinkToFit="1"/>
    </xf>
    <xf numFmtId="3" fontId="0" fillId="6" borderId="20" xfId="0" applyNumberFormat="1" applyFill="1" applyBorder="1" applyAlignment="1">
      <alignment horizontal="right" vertical="center" shrinkToFit="1"/>
    </xf>
    <xf numFmtId="0" fontId="0" fillId="10" borderId="18" xfId="0" applyFill="1" applyBorder="1" applyAlignment="1">
      <alignment horizontal="center" vertical="center"/>
    </xf>
    <xf numFmtId="0" fontId="0" fillId="10" borderId="20" xfId="0" applyFill="1" applyBorder="1" applyAlignment="1">
      <alignment horizontal="center" vertical="center"/>
    </xf>
    <xf numFmtId="0" fontId="0" fillId="10" borderId="19" xfId="0" applyFill="1" applyBorder="1" applyAlignment="1">
      <alignment horizontal="center" vertical="center"/>
    </xf>
    <xf numFmtId="0" fontId="0" fillId="6" borderId="20" xfId="0" applyFill="1" applyBorder="1" applyAlignment="1">
      <alignment horizontal="center" vertical="center"/>
    </xf>
    <xf numFmtId="0" fontId="0" fillId="6" borderId="19" xfId="0" applyFill="1" applyBorder="1" applyAlignment="1">
      <alignment horizontal="center" vertical="center"/>
    </xf>
    <xf numFmtId="0" fontId="0" fillId="6" borderId="18" xfId="0" applyFill="1" applyBorder="1" applyAlignment="1">
      <alignment horizontal="center" vertical="center" shrinkToFit="1"/>
    </xf>
    <xf numFmtId="0" fontId="0" fillId="6" borderId="20" xfId="0" applyFill="1" applyBorder="1" applyAlignment="1">
      <alignment horizontal="center" vertical="center" shrinkToFit="1"/>
    </xf>
    <xf numFmtId="0" fontId="0" fillId="6" borderId="19" xfId="0" applyFill="1" applyBorder="1" applyAlignment="1">
      <alignment horizontal="center" vertical="center" shrinkToFit="1"/>
    </xf>
    <xf numFmtId="3" fontId="0" fillId="0" borderId="1" xfId="0" applyNumberFormat="1" applyBorder="1" applyAlignment="1" applyProtection="1">
      <alignment vertical="center" shrinkToFit="1"/>
      <protection locked="0"/>
    </xf>
    <xf numFmtId="0" fontId="6" fillId="2" borderId="18"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0" fillId="6" borderId="1" xfId="0" applyFill="1" applyBorder="1" applyAlignment="1">
      <alignment horizontal="center" vertical="center"/>
    </xf>
    <xf numFmtId="179" fontId="6" fillId="3" borderId="18" xfId="0" applyNumberFormat="1" applyFont="1" applyFill="1" applyBorder="1" applyAlignment="1">
      <alignment vertical="center" shrinkToFit="1"/>
    </xf>
    <xf numFmtId="179" fontId="6" fillId="3" borderId="20" xfId="0" applyNumberFormat="1" applyFont="1" applyFill="1" applyBorder="1" applyAlignment="1">
      <alignment vertical="center" shrinkToFit="1"/>
    </xf>
    <xf numFmtId="179" fontId="6" fillId="3" borderId="19" xfId="0" applyNumberFormat="1" applyFont="1" applyFill="1" applyBorder="1" applyAlignment="1">
      <alignment vertical="center" shrinkToFit="1"/>
    </xf>
    <xf numFmtId="0" fontId="6" fillId="2" borderId="1" xfId="0" applyFont="1" applyFill="1" applyBorder="1" applyAlignment="1">
      <alignment horizontal="center" vertical="center"/>
    </xf>
    <xf numFmtId="179" fontId="6" fillId="3" borderId="1" xfId="0" applyNumberFormat="1" applyFont="1" applyFill="1" applyBorder="1" applyAlignment="1">
      <alignment vertical="center"/>
    </xf>
    <xf numFmtId="179" fontId="6" fillId="2" borderId="1" xfId="0" applyNumberFormat="1" applyFont="1" applyFill="1" applyBorder="1" applyAlignment="1">
      <alignment horizontal="center" vertical="center"/>
    </xf>
    <xf numFmtId="179" fontId="6" fillId="3" borderId="18" xfId="0" applyNumberFormat="1" applyFont="1" applyFill="1" applyBorder="1" applyAlignment="1">
      <alignment vertical="center"/>
    </xf>
    <xf numFmtId="179" fontId="6" fillId="3" borderId="20" xfId="0" applyNumberFormat="1" applyFont="1" applyFill="1" applyBorder="1" applyAlignment="1">
      <alignment vertical="center"/>
    </xf>
    <xf numFmtId="179" fontId="6" fillId="3" borderId="19" xfId="0" applyNumberFormat="1" applyFont="1" applyFill="1" applyBorder="1" applyAlignment="1">
      <alignment vertical="center"/>
    </xf>
    <xf numFmtId="12" fontId="7" fillId="3" borderId="1" xfId="0" applyNumberFormat="1" applyFont="1" applyFill="1" applyBorder="1" applyAlignment="1">
      <alignment horizontal="center" vertical="center"/>
    </xf>
    <xf numFmtId="0" fontId="0" fillId="0" borderId="1" xfId="0" applyBorder="1" applyAlignment="1" applyProtection="1">
      <alignment horizontal="center" vertical="center" shrinkToFit="1"/>
      <protection locked="0"/>
    </xf>
    <xf numFmtId="180" fontId="0" fillId="0" borderId="1" xfId="0" applyNumberFormat="1" applyBorder="1" applyAlignment="1" applyProtection="1">
      <alignment vertical="center"/>
      <protection locked="0"/>
    </xf>
    <xf numFmtId="0" fontId="6"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179" fontId="6" fillId="6" borderId="1" xfId="0" applyNumberFormat="1" applyFont="1" applyFill="1" applyBorder="1" applyAlignment="1">
      <alignment vertical="center"/>
    </xf>
    <xf numFmtId="179" fontId="0" fillId="6" borderId="1" xfId="0" applyNumberFormat="1" applyFill="1" applyBorder="1" applyAlignment="1">
      <alignment vertical="center"/>
    </xf>
    <xf numFmtId="0" fontId="0" fillId="6"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25" xfId="0" applyFill="1" applyBorder="1" applyAlignment="1">
      <alignment horizontal="center" vertical="center"/>
    </xf>
    <xf numFmtId="49" fontId="6" fillId="0" borderId="25" xfId="0" applyNumberFormat="1" applyFont="1" applyBorder="1" applyAlignment="1" applyProtection="1">
      <alignment horizontal="center" vertical="center"/>
      <protection locked="0"/>
    </xf>
    <xf numFmtId="0" fontId="6" fillId="0" borderId="1" xfId="0" applyFont="1" applyBorder="1" applyAlignment="1" applyProtection="1">
      <alignment vertical="center" shrinkToFit="1"/>
      <protection locked="0"/>
    </xf>
    <xf numFmtId="176" fontId="6" fillId="6"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0" fontId="0" fillId="2" borderId="1" xfId="0" applyFill="1" applyBorder="1" applyAlignment="1">
      <alignment horizontal="center" vertical="center" wrapText="1"/>
    </xf>
    <xf numFmtId="0" fontId="6"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3" fontId="0" fillId="0" borderId="0" xfId="0" applyNumberFormat="1" applyAlignment="1">
      <alignment vertical="center"/>
    </xf>
    <xf numFmtId="180" fontId="0" fillId="0" borderId="18" xfId="0" applyNumberFormat="1" applyBorder="1" applyAlignment="1" applyProtection="1">
      <alignment vertical="center"/>
      <protection locked="0"/>
    </xf>
    <xf numFmtId="180" fontId="0" fillId="0" borderId="20" xfId="0" applyNumberFormat="1" applyBorder="1" applyAlignment="1" applyProtection="1">
      <alignment vertical="center"/>
      <protection locked="0"/>
    </xf>
    <xf numFmtId="180" fontId="0" fillId="0" borderId="19" xfId="0" applyNumberFormat="1" applyBorder="1" applyAlignment="1" applyProtection="1">
      <alignment vertical="center"/>
      <protection locked="0"/>
    </xf>
    <xf numFmtId="0" fontId="0" fillId="3" borderId="1" xfId="0" applyFill="1" applyBorder="1" applyAlignment="1">
      <alignment horizontal="center" vertical="center"/>
    </xf>
    <xf numFmtId="0" fontId="0" fillId="0" borderId="1" xfId="0" applyBorder="1" applyAlignment="1" applyProtection="1">
      <alignment horizontal="left" vertical="center"/>
      <protection locked="0"/>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0" borderId="2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3" borderId="25" xfId="0" applyFill="1" applyBorder="1" applyAlignment="1">
      <alignment horizontal="center" vertical="center"/>
    </xf>
    <xf numFmtId="0" fontId="0" fillId="0" borderId="0" xfId="0" applyAlignment="1">
      <alignment wrapText="1"/>
    </xf>
    <xf numFmtId="49" fontId="12" fillId="3" borderId="0" xfId="0" applyNumberFormat="1" applyFont="1" applyFill="1" applyAlignment="1" applyProtection="1">
      <alignment horizontal="right"/>
      <protection locked="0"/>
    </xf>
    <xf numFmtId="0" fontId="0" fillId="3" borderId="0" xfId="0" applyFill="1" applyProtection="1">
      <protection locked="0"/>
    </xf>
    <xf numFmtId="0" fontId="0" fillId="3" borderId="0" xfId="0" applyFill="1" applyAlignment="1" applyProtection="1">
      <alignment shrinkToFit="1"/>
      <protection locked="0"/>
    </xf>
    <xf numFmtId="176" fontId="6" fillId="0" borderId="0" xfId="0" applyNumberFormat="1" applyFont="1" applyAlignment="1">
      <alignment horizontal="center" vertical="center"/>
    </xf>
    <xf numFmtId="3" fontId="0" fillId="0" borderId="1" xfId="0" applyNumberFormat="1" applyBorder="1" applyAlignment="1" applyProtection="1">
      <alignment vertical="center"/>
      <protection locked="0"/>
    </xf>
    <xf numFmtId="0" fontId="0" fillId="6" borderId="1" xfId="0" applyFill="1" applyBorder="1" applyAlignment="1">
      <alignment horizontal="left" vertical="center" shrinkToFit="1"/>
    </xf>
    <xf numFmtId="0" fontId="6" fillId="6" borderId="1" xfId="0" applyFont="1" applyFill="1" applyBorder="1" applyAlignment="1">
      <alignment horizontal="center" vertical="center"/>
    </xf>
    <xf numFmtId="0" fontId="6" fillId="2" borderId="1" xfId="0" applyFont="1" applyFill="1" applyBorder="1" applyAlignment="1">
      <alignment horizontal="center"/>
    </xf>
    <xf numFmtId="0" fontId="0" fillId="12" borderId="22" xfId="0" applyFill="1" applyBorder="1" applyAlignment="1">
      <alignment horizontal="center"/>
    </xf>
    <xf numFmtId="0" fontId="0" fillId="12" borderId="1" xfId="0" applyFill="1" applyBorder="1" applyAlignment="1">
      <alignment horizontal="center"/>
    </xf>
    <xf numFmtId="0" fontId="0" fillId="0" borderId="1" xfId="0" applyBorder="1" applyAlignment="1" applyProtection="1">
      <alignment shrinkToFit="1"/>
      <protection locked="0"/>
    </xf>
    <xf numFmtId="0" fontId="0" fillId="0" borderId="22" xfId="0" applyBorder="1" applyAlignment="1" applyProtection="1">
      <alignment shrinkToFit="1"/>
      <protection locked="0"/>
    </xf>
    <xf numFmtId="38" fontId="0" fillId="0" borderId="1" xfId="3" applyFont="1" applyBorder="1" applyAlignment="1" applyProtection="1">
      <alignment shrinkToFit="1"/>
      <protection locked="0"/>
    </xf>
    <xf numFmtId="3"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right" vertical="center"/>
    </xf>
    <xf numFmtId="0" fontId="0" fillId="0" borderId="23" xfId="0" applyBorder="1" applyAlignment="1">
      <alignment vertical="center"/>
    </xf>
    <xf numFmtId="0" fontId="0" fillId="0" borderId="22" xfId="0" applyBorder="1" applyAlignment="1">
      <alignment vertical="center"/>
    </xf>
    <xf numFmtId="0" fontId="22" fillId="0" borderId="27" xfId="0" applyFont="1" applyBorder="1" applyAlignment="1">
      <alignment horizontal="left" wrapText="1"/>
    </xf>
    <xf numFmtId="0" fontId="22" fillId="0" borderId="0" xfId="0" applyFont="1" applyAlignment="1">
      <alignment horizontal="left"/>
    </xf>
    <xf numFmtId="0" fontId="6" fillId="2" borderId="1" xfId="0" applyFont="1" applyFill="1" applyBorder="1" applyAlignment="1" applyProtection="1">
      <alignment horizontal="center"/>
      <protection locked="0"/>
    </xf>
    <xf numFmtId="0" fontId="6" fillId="0" borderId="0" xfId="0" applyFont="1" applyAlignment="1">
      <alignment wrapText="1"/>
    </xf>
    <xf numFmtId="0" fontId="0" fillId="0" borderId="1" xfId="0" applyBorder="1" applyAlignment="1" applyProtection="1">
      <alignment vertical="top" wrapText="1"/>
      <protection locked="0"/>
    </xf>
    <xf numFmtId="0" fontId="0" fillId="12" borderId="1" xfId="0" applyFill="1" applyBorder="1" applyAlignment="1" applyProtection="1">
      <alignment horizontal="center"/>
      <protection locked="0"/>
    </xf>
    <xf numFmtId="0" fontId="0" fillId="12" borderId="22" xfId="0" applyFill="1" applyBorder="1" applyAlignment="1" applyProtection="1">
      <alignment horizontal="center"/>
      <protection locked="0"/>
    </xf>
    <xf numFmtId="0" fontId="6" fillId="0" borderId="18" xfId="0" applyFont="1" applyBorder="1" applyAlignment="1" applyProtection="1">
      <alignment horizontal="center" shrinkToFit="1"/>
      <protection locked="0"/>
    </xf>
    <xf numFmtId="0" fontId="6" fillId="0" borderId="20" xfId="0" applyFont="1" applyBorder="1" applyAlignment="1" applyProtection="1">
      <alignment horizontal="center" shrinkToFit="1"/>
      <protection locked="0"/>
    </xf>
    <xf numFmtId="0" fontId="0" fillId="0" borderId="1" xfId="0" applyBorder="1" applyAlignment="1">
      <alignment horizontal="center"/>
    </xf>
    <xf numFmtId="0" fontId="6" fillId="0" borderId="1" xfId="0" applyFont="1" applyBorder="1" applyAlignment="1" applyProtection="1">
      <alignment horizontal="center" shrinkToFit="1"/>
      <protection locked="0"/>
    </xf>
    <xf numFmtId="3" fontId="0" fillId="0" borderId="1" xfId="0" applyNumberFormat="1" applyBorder="1" applyProtection="1">
      <protection locked="0"/>
    </xf>
    <xf numFmtId="0" fontId="23" fillId="0" borderId="18" xfId="0" applyFont="1" applyBorder="1" applyAlignment="1">
      <alignment horizontal="center" shrinkToFit="1"/>
    </xf>
    <xf numFmtId="0" fontId="23" fillId="0" borderId="20" xfId="0" applyFont="1" applyBorder="1" applyAlignment="1">
      <alignment horizontal="center" shrinkToFit="1"/>
    </xf>
    <xf numFmtId="0" fontId="23" fillId="0" borderId="19" xfId="0" applyFont="1" applyBorder="1" applyAlignment="1">
      <alignment horizontal="center" shrinkToFit="1"/>
    </xf>
    <xf numFmtId="0" fontId="0" fillId="0" borderId="1" xfId="0" applyBorder="1" applyAlignment="1">
      <alignment horizontal="center" wrapText="1"/>
    </xf>
    <xf numFmtId="0" fontId="17" fillId="0" borderId="27" xfId="0" applyFont="1" applyBorder="1" applyAlignment="1">
      <alignment horizontal="left" shrinkToFit="1"/>
    </xf>
    <xf numFmtId="3" fontId="0" fillId="0" borderId="27" xfId="0" applyNumberFormat="1" applyBorder="1" applyProtection="1">
      <protection locked="0"/>
    </xf>
    <xf numFmtId="0" fontId="6" fillId="0" borderId="18" xfId="0" applyFont="1" applyBorder="1" applyAlignment="1" applyProtection="1">
      <alignment horizontal="left" shrinkToFit="1"/>
      <protection locked="0"/>
    </xf>
    <xf numFmtId="0" fontId="6" fillId="0" borderId="20" xfId="0" applyFont="1" applyBorder="1" applyAlignment="1" applyProtection="1">
      <alignment horizontal="left" shrinkToFit="1"/>
      <protection locked="0"/>
    </xf>
    <xf numFmtId="0" fontId="6" fillId="0" borderId="19" xfId="0" applyFont="1" applyBorder="1" applyAlignment="1" applyProtection="1">
      <alignment horizontal="left" shrinkToFit="1"/>
      <protection locked="0"/>
    </xf>
  </cellXfs>
  <cellStyles count="4">
    <cellStyle name="パーセント" xfId="1" builtinId="5"/>
    <cellStyle name="ハイパーリンク" xfId="2" builtinId="8"/>
    <cellStyle name="桁区切り" xfId="3" builtinId="6"/>
    <cellStyle name="標準" xfId="0" builtinId="0"/>
  </cellStyles>
  <dxfs count="8">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7"/>
        </patternFill>
      </fill>
    </dxf>
    <dxf>
      <fill>
        <patternFill>
          <bgColor theme="7"/>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2</xdr:row>
      <xdr:rowOff>0</xdr:rowOff>
    </xdr:from>
    <xdr:to>
      <xdr:col>39</xdr:col>
      <xdr:colOff>0</xdr:colOff>
      <xdr:row>7</xdr:row>
      <xdr:rowOff>85725</xdr:rowOff>
    </xdr:to>
    <xdr:sp macro="" textlink="">
      <xdr:nvSpPr>
        <xdr:cNvPr id="2" name="テキスト ボックス 1">
          <a:extLst>
            <a:ext uri="{FF2B5EF4-FFF2-40B4-BE49-F238E27FC236}">
              <a16:creationId xmlns:a16="http://schemas.microsoft.com/office/drawing/2014/main" id="{2E61B2D3-074A-41E7-9601-E200D0E32F19}"/>
            </a:ext>
          </a:extLst>
        </xdr:cNvPr>
        <xdr:cNvSpPr txBox="1"/>
      </xdr:nvSpPr>
      <xdr:spPr>
        <a:xfrm>
          <a:off x="6019800"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xdr:colOff>
      <xdr:row>23</xdr:row>
      <xdr:rowOff>104775</xdr:rowOff>
    </xdr:from>
    <xdr:to>
      <xdr:col>37</xdr:col>
      <xdr:colOff>66675</xdr:colOff>
      <xdr:row>27</xdr:row>
      <xdr:rowOff>95251</xdr:rowOff>
    </xdr:to>
    <xdr:sp macro="" textlink="">
      <xdr:nvSpPr>
        <xdr:cNvPr id="4" name="テキスト ボックス 3">
          <a:extLst>
            <a:ext uri="{FF2B5EF4-FFF2-40B4-BE49-F238E27FC236}">
              <a16:creationId xmlns:a16="http://schemas.microsoft.com/office/drawing/2014/main" id="{96990ECE-CD67-42B4-817B-54A4B56EFFF7}"/>
            </a:ext>
          </a:extLst>
        </xdr:cNvPr>
        <xdr:cNvSpPr txBox="1"/>
      </xdr:nvSpPr>
      <xdr:spPr>
        <a:xfrm>
          <a:off x="6419850" y="5838825"/>
          <a:ext cx="2676525" cy="12382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補助対象経費は、</a:t>
          </a:r>
          <a:endParaRPr kumimoji="1" lang="en-US" altLang="ja-JP" sz="1100"/>
        </a:p>
        <a:p>
          <a:pPr algn="l"/>
          <a:r>
            <a:rPr kumimoji="1" lang="ja-JP" altLang="en-US" sz="1100"/>
            <a:t>①費目をプルダウンメニューから選択</a:t>
          </a:r>
          <a:endParaRPr kumimoji="1" lang="en-US" altLang="ja-JP" sz="1100"/>
        </a:p>
        <a:p>
          <a:pPr algn="l"/>
          <a:r>
            <a:rPr kumimoji="1" lang="ja-JP" altLang="en-US" sz="1100"/>
            <a:t>②品目名を入力</a:t>
          </a:r>
          <a:endParaRPr kumimoji="1" lang="en-US" altLang="ja-JP" sz="1100"/>
        </a:p>
        <a:p>
          <a:pPr algn="l"/>
          <a:r>
            <a:rPr kumimoji="1" lang="ja-JP" altLang="en-US" sz="1100"/>
            <a:t>対象経費を入力</a:t>
          </a:r>
        </a:p>
      </xdr:txBody>
    </xdr:sp>
    <xdr:clientData/>
  </xdr:twoCellAnchor>
  <xdr:twoCellAnchor>
    <xdr:from>
      <xdr:col>26</xdr:col>
      <xdr:colOff>0</xdr:colOff>
      <xdr:row>31</xdr:row>
      <xdr:rowOff>0</xdr:rowOff>
    </xdr:from>
    <xdr:to>
      <xdr:col>37</xdr:col>
      <xdr:colOff>57150</xdr:colOff>
      <xdr:row>37</xdr:row>
      <xdr:rowOff>171451</xdr:rowOff>
    </xdr:to>
    <xdr:sp macro="" textlink="">
      <xdr:nvSpPr>
        <xdr:cNvPr id="5" name="テキスト ボックス 4">
          <a:extLst>
            <a:ext uri="{FF2B5EF4-FFF2-40B4-BE49-F238E27FC236}">
              <a16:creationId xmlns:a16="http://schemas.microsoft.com/office/drawing/2014/main" id="{15432ECA-6448-40CC-B2C1-261936091AC7}"/>
            </a:ext>
          </a:extLst>
        </xdr:cNvPr>
        <xdr:cNvSpPr txBox="1"/>
      </xdr:nvSpPr>
      <xdr:spPr>
        <a:xfrm>
          <a:off x="6191250" y="7905750"/>
          <a:ext cx="2676525" cy="12382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事業全体の売上ではなく、</a:t>
          </a:r>
          <a:endParaRPr kumimoji="1" lang="en-US" altLang="ja-JP" sz="1100"/>
        </a:p>
        <a:p>
          <a:pPr algn="l"/>
          <a:r>
            <a:rPr kumimoji="1" lang="ja-JP" altLang="en-US" sz="1100" u="sng"/>
            <a:t>本事業で投資を行う取り組みから生じる売上高を記載</a:t>
          </a:r>
          <a:r>
            <a:rPr kumimoji="1" lang="ja-JP" altLang="en-US" sz="1100"/>
            <a:t>ください。</a:t>
          </a:r>
          <a:endParaRPr kumimoji="1" lang="en-US" altLang="ja-JP" sz="1100"/>
        </a:p>
      </xdr:txBody>
    </xdr:sp>
    <xdr:clientData/>
  </xdr:twoCellAnchor>
  <xdr:twoCellAnchor>
    <xdr:from>
      <xdr:col>26</xdr:col>
      <xdr:colOff>0</xdr:colOff>
      <xdr:row>3</xdr:row>
      <xdr:rowOff>0</xdr:rowOff>
    </xdr:from>
    <xdr:to>
      <xdr:col>35</xdr:col>
      <xdr:colOff>0</xdr:colOff>
      <xdr:row>7</xdr:row>
      <xdr:rowOff>219076</xdr:rowOff>
    </xdr:to>
    <xdr:sp macro="" textlink="">
      <xdr:nvSpPr>
        <xdr:cNvPr id="6" name="テキスト ボックス 5">
          <a:extLst>
            <a:ext uri="{FF2B5EF4-FFF2-40B4-BE49-F238E27FC236}">
              <a16:creationId xmlns:a16="http://schemas.microsoft.com/office/drawing/2014/main" id="{647CBB63-2A3B-426A-8C26-052FECD53181}"/>
            </a:ext>
          </a:extLst>
        </xdr:cNvPr>
        <xdr:cNvSpPr txBox="1"/>
      </xdr:nvSpPr>
      <xdr:spPr>
        <a:xfrm>
          <a:off x="6191250" y="238125"/>
          <a:ext cx="2143125" cy="12382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26</xdr:col>
      <xdr:colOff>123825</xdr:colOff>
      <xdr:row>12</xdr:row>
      <xdr:rowOff>152400</xdr:rowOff>
    </xdr:from>
    <xdr:to>
      <xdr:col>36</xdr:col>
      <xdr:colOff>228600</xdr:colOff>
      <xdr:row>16</xdr:row>
      <xdr:rowOff>200026</xdr:rowOff>
    </xdr:to>
    <xdr:sp macro="" textlink="">
      <xdr:nvSpPr>
        <xdr:cNvPr id="2" name="テキスト ボックス 1">
          <a:extLst>
            <a:ext uri="{FF2B5EF4-FFF2-40B4-BE49-F238E27FC236}">
              <a16:creationId xmlns:a16="http://schemas.microsoft.com/office/drawing/2014/main" id="{B6D39C16-3E39-4BFB-8C1C-72766F9A9419}"/>
            </a:ext>
          </a:extLst>
        </xdr:cNvPr>
        <xdr:cNvSpPr txBox="1"/>
      </xdr:nvSpPr>
      <xdr:spPr>
        <a:xfrm>
          <a:off x="6315075" y="2828925"/>
          <a:ext cx="2486025" cy="1057276"/>
        </a:xfrm>
        <a:prstGeom prst="wedgeRectCallout">
          <a:avLst>
            <a:gd name="adj1" fmla="val -61202"/>
            <a:gd name="adj2" fmla="val -6723"/>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申請時は、</a:t>
          </a:r>
          <a:r>
            <a:rPr kumimoji="1" lang="en-US" altLang="ja-JP" sz="1100"/>
            <a:t>2026</a:t>
          </a:r>
          <a:r>
            <a:rPr kumimoji="1" lang="ja-JP" altLang="en-US" sz="1100"/>
            <a:t>年</a:t>
          </a:r>
          <a:r>
            <a:rPr kumimoji="1" lang="en-US" altLang="ja-JP" sz="1100"/>
            <a:t>1</a:t>
          </a:r>
          <a:r>
            <a:rPr kumimoji="1" lang="ja-JP" altLang="en-US" sz="1100"/>
            <a:t>月</a:t>
          </a:r>
          <a:r>
            <a:rPr kumimoji="1" lang="en-US" altLang="ja-JP" sz="1100"/>
            <a:t>31</a:t>
          </a:r>
          <a:r>
            <a:rPr kumimoji="1" lang="ja-JP" altLang="en-US" sz="1100"/>
            <a:t>日で申請。</a:t>
          </a:r>
          <a:endParaRPr kumimoji="1" lang="en-US" altLang="ja-JP" sz="1100"/>
        </a:p>
        <a:p>
          <a:pPr algn="l"/>
          <a:r>
            <a:rPr kumimoji="1" lang="ja-JP" altLang="en-US" sz="1100"/>
            <a:t>実績報告時には、実際の事業完了日に変更してください。</a:t>
          </a:r>
          <a:endParaRPr kumimoji="1" lang="en-US" altLang="ja-JP" sz="1100"/>
        </a:p>
      </xdr:txBody>
    </xdr:sp>
    <xdr:clientData/>
  </xdr:twoCellAnchor>
  <xdr:twoCellAnchor>
    <xdr:from>
      <xdr:col>26</xdr:col>
      <xdr:colOff>9524</xdr:colOff>
      <xdr:row>27</xdr:row>
      <xdr:rowOff>180974</xdr:rowOff>
    </xdr:from>
    <xdr:to>
      <xdr:col>44</xdr:col>
      <xdr:colOff>38099</xdr:colOff>
      <xdr:row>30</xdr:row>
      <xdr:rowOff>180974</xdr:rowOff>
    </xdr:to>
    <xdr:sp macro="" textlink="">
      <xdr:nvSpPr>
        <xdr:cNvPr id="8" name="テキスト ボックス 7">
          <a:extLst>
            <a:ext uri="{FF2B5EF4-FFF2-40B4-BE49-F238E27FC236}">
              <a16:creationId xmlns:a16="http://schemas.microsoft.com/office/drawing/2014/main" id="{CA9119C0-2390-4F8B-9508-0BE8AA48AC7C}"/>
            </a:ext>
          </a:extLst>
        </xdr:cNvPr>
        <xdr:cNvSpPr txBox="1"/>
      </xdr:nvSpPr>
      <xdr:spPr>
        <a:xfrm>
          <a:off x="6419849" y="7162799"/>
          <a:ext cx="4314825" cy="714375"/>
        </a:xfrm>
        <a:prstGeom prst="wedgeRectCallout">
          <a:avLst>
            <a:gd name="adj1" fmla="val -55557"/>
            <a:gd name="adj2" fmla="val -933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行を追加する場合は、行全体を指定してコピーし、</a:t>
          </a:r>
          <a:r>
            <a:rPr lang="ja-JP" altLang="en-US"/>
            <a:t>右クリックで「コピーしたセルの挿入」を選択してください。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14</xdr:col>
      <xdr:colOff>38100</xdr:colOff>
      <xdr:row>7</xdr:row>
      <xdr:rowOff>238125</xdr:rowOff>
    </xdr:to>
    <xdr:sp macro="" textlink="">
      <xdr:nvSpPr>
        <xdr:cNvPr id="2" name="テキスト ボックス 1">
          <a:extLst>
            <a:ext uri="{FF2B5EF4-FFF2-40B4-BE49-F238E27FC236}">
              <a16:creationId xmlns:a16="http://schemas.microsoft.com/office/drawing/2014/main" id="{67A3F497-A73E-497D-9181-A6412F421200}"/>
            </a:ext>
          </a:extLst>
        </xdr:cNvPr>
        <xdr:cNvSpPr txBox="1"/>
      </xdr:nvSpPr>
      <xdr:spPr>
        <a:xfrm>
          <a:off x="8096250" y="238125"/>
          <a:ext cx="2781300" cy="1638300"/>
        </a:xfrm>
        <a:prstGeom prst="wedgeRectCallout">
          <a:avLst>
            <a:gd name="adj1" fmla="val -71724"/>
            <a:gd name="adj2" fmla="val 28470"/>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共通項目の申請日を参照し、</a:t>
          </a:r>
          <a:endParaRPr kumimoji="1" lang="en-US" altLang="ja-JP" sz="1100"/>
        </a:p>
        <a:p>
          <a:pPr algn="l"/>
          <a:r>
            <a:rPr kumimoji="1" lang="ja-JP" altLang="en-US" sz="1100"/>
            <a:t>直近</a:t>
          </a:r>
          <a:r>
            <a:rPr kumimoji="1" lang="en-US" altLang="ja-JP" sz="1100"/>
            <a:t>6</a:t>
          </a:r>
          <a:r>
            <a:rPr kumimoji="1" lang="ja-JP" altLang="en-US" sz="1100"/>
            <a:t>ケ月が表示されています。</a:t>
          </a:r>
          <a:endParaRPr kumimoji="1" lang="en-US" altLang="ja-JP" sz="1100"/>
        </a:p>
        <a:p>
          <a:pPr algn="l"/>
          <a:endParaRPr kumimoji="1" lang="en-US" altLang="ja-JP" sz="1100"/>
        </a:p>
        <a:p>
          <a:pPr algn="l"/>
          <a:r>
            <a:rPr kumimoji="1" lang="ja-JP" altLang="en-US" sz="1100"/>
            <a:t>この期間で、連続する３ケ月で</a:t>
          </a:r>
          <a:endParaRPr kumimoji="1" lang="en-US" altLang="ja-JP" sz="1100"/>
        </a:p>
        <a:p>
          <a:pPr algn="l"/>
          <a:r>
            <a:rPr kumimoji="1" lang="ja-JP" altLang="en-US" sz="1100"/>
            <a:t>要件に該当する売上高を入力ください。</a:t>
          </a:r>
          <a:endParaRPr kumimoji="1" lang="en-US" altLang="ja-JP" sz="1100"/>
        </a:p>
      </xdr:txBody>
    </xdr:sp>
    <xdr:clientData/>
  </xdr:twoCellAnchor>
  <xdr:twoCellAnchor>
    <xdr:from>
      <xdr:col>10</xdr:col>
      <xdr:colOff>0</xdr:colOff>
      <xdr:row>8</xdr:row>
      <xdr:rowOff>0</xdr:rowOff>
    </xdr:from>
    <xdr:to>
      <xdr:col>14</xdr:col>
      <xdr:colOff>38100</xdr:colOff>
      <xdr:row>14</xdr:row>
      <xdr:rowOff>257175</xdr:rowOff>
    </xdr:to>
    <xdr:sp macro="" textlink="">
      <xdr:nvSpPr>
        <xdr:cNvPr id="3" name="テキスト ボックス 2">
          <a:extLst>
            <a:ext uri="{FF2B5EF4-FFF2-40B4-BE49-F238E27FC236}">
              <a16:creationId xmlns:a16="http://schemas.microsoft.com/office/drawing/2014/main" id="{0EF9AED1-C571-4AF3-A973-5005C66E4CF7}"/>
            </a:ext>
          </a:extLst>
        </xdr:cNvPr>
        <xdr:cNvSpPr txBox="1"/>
      </xdr:nvSpPr>
      <xdr:spPr>
        <a:xfrm>
          <a:off x="8096250" y="2019300"/>
          <a:ext cx="2781300" cy="1638300"/>
        </a:xfrm>
        <a:prstGeom prst="wedgeRectCallout">
          <a:avLst>
            <a:gd name="adj1" fmla="val -73778"/>
            <a:gd name="adj2" fmla="val 23819"/>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上記に対応する売上高を入力ください。</a:t>
          </a:r>
          <a:endParaRPr kumimoji="1" lang="en-US" altLang="ja-JP" sz="1100"/>
        </a:p>
        <a:p>
          <a:pPr algn="l"/>
          <a:endParaRPr kumimoji="1" lang="en-US" altLang="ja-JP" sz="1100"/>
        </a:p>
        <a:p>
          <a:pPr algn="l"/>
          <a:r>
            <a:rPr kumimoji="1" lang="en-US" altLang="ja-JP" sz="1100"/>
            <a:t>2018</a:t>
          </a:r>
          <a:r>
            <a:rPr kumimoji="1" lang="ja-JP" altLang="en-US" sz="1100"/>
            <a:t>、</a:t>
          </a:r>
          <a:r>
            <a:rPr kumimoji="1" lang="en-US" altLang="ja-JP" sz="1100"/>
            <a:t>2019</a:t>
          </a:r>
          <a:r>
            <a:rPr kumimoji="1" lang="ja-JP" altLang="en-US" sz="1100"/>
            <a:t>どちらか一方を入力ください。</a:t>
          </a:r>
          <a:endParaRPr kumimoji="1" lang="en-US" altLang="ja-JP" sz="1100"/>
        </a:p>
        <a:p>
          <a:pPr algn="l"/>
          <a:endParaRPr kumimoji="1" lang="en-US" altLang="ja-JP" sz="1100"/>
        </a:p>
        <a:p>
          <a:pPr algn="l"/>
          <a:r>
            <a:rPr kumimoji="1" lang="en-US" altLang="ja-JP" sz="1100">
              <a:solidFill>
                <a:srgbClr val="FF0000"/>
              </a:solidFill>
            </a:rPr>
            <a:t>※2018</a:t>
          </a:r>
          <a:r>
            <a:rPr kumimoji="1" lang="ja-JP" altLang="en-US" sz="1100">
              <a:solidFill>
                <a:srgbClr val="FF0000"/>
              </a:solidFill>
            </a:rPr>
            <a:t>年～</a:t>
          </a:r>
          <a:r>
            <a:rPr kumimoji="1" lang="en-US" altLang="ja-JP" sz="1100">
              <a:solidFill>
                <a:srgbClr val="FF0000"/>
              </a:solidFill>
            </a:rPr>
            <a:t>2019</a:t>
          </a:r>
          <a:r>
            <a:rPr kumimoji="1" lang="ja-JP" altLang="en-US" sz="1100">
              <a:solidFill>
                <a:srgbClr val="FF0000"/>
              </a:solidFill>
            </a:rPr>
            <a:t>年をまたぐ場合は、</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2018</a:t>
          </a:r>
          <a:r>
            <a:rPr kumimoji="1" lang="ja-JP" altLang="en-US" sz="1100">
              <a:solidFill>
                <a:srgbClr val="FF0000"/>
              </a:solidFill>
            </a:rPr>
            <a:t>年の行へ入力ください。</a:t>
          </a:r>
          <a:endParaRPr kumimoji="1" lang="en-US" altLang="ja-JP" sz="1100">
            <a:solidFill>
              <a:srgbClr val="FF0000"/>
            </a:solidFill>
          </a:endParaRPr>
        </a:p>
      </xdr:txBody>
    </xdr:sp>
    <xdr:clientData/>
  </xdr:twoCellAnchor>
  <xdr:twoCellAnchor>
    <xdr:from>
      <xdr:col>10</xdr:col>
      <xdr:colOff>0</xdr:colOff>
      <xdr:row>16</xdr:row>
      <xdr:rowOff>0</xdr:rowOff>
    </xdr:from>
    <xdr:to>
      <xdr:col>14</xdr:col>
      <xdr:colOff>0</xdr:colOff>
      <xdr:row>24</xdr:row>
      <xdr:rowOff>238126</xdr:rowOff>
    </xdr:to>
    <xdr:sp macro="" textlink="">
      <xdr:nvSpPr>
        <xdr:cNvPr id="4" name="テキスト ボックス 3">
          <a:extLst>
            <a:ext uri="{FF2B5EF4-FFF2-40B4-BE49-F238E27FC236}">
              <a16:creationId xmlns:a16="http://schemas.microsoft.com/office/drawing/2014/main" id="{CB63A057-A137-4331-AA0B-7D4F6B616EE0}"/>
            </a:ext>
          </a:extLst>
        </xdr:cNvPr>
        <xdr:cNvSpPr txBox="1"/>
      </xdr:nvSpPr>
      <xdr:spPr>
        <a:xfrm>
          <a:off x="8096250" y="4019550"/>
          <a:ext cx="2743200" cy="1238251"/>
        </a:xfrm>
        <a:prstGeom prst="wedgeRectCallout">
          <a:avLst>
            <a:gd name="adj1" fmla="val -34980"/>
            <a:gd name="adj2" fmla="val 3252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xdr:rowOff>
    </xdr:from>
    <xdr:to>
      <xdr:col>24</xdr:col>
      <xdr:colOff>0</xdr:colOff>
      <xdr:row>21</xdr:row>
      <xdr:rowOff>0</xdr:rowOff>
    </xdr:to>
    <xdr:sp macro="" textlink="">
      <xdr:nvSpPr>
        <xdr:cNvPr id="2" name="テキスト ボックス 1">
          <a:extLst>
            <a:ext uri="{FF2B5EF4-FFF2-40B4-BE49-F238E27FC236}">
              <a16:creationId xmlns:a16="http://schemas.microsoft.com/office/drawing/2014/main" id="{028DB3EA-457F-4265-AB47-96A7BED858FA}"/>
            </a:ext>
          </a:extLst>
        </xdr:cNvPr>
        <xdr:cNvSpPr txBox="1"/>
      </xdr:nvSpPr>
      <xdr:spPr>
        <a:xfrm>
          <a:off x="0" y="476251"/>
          <a:ext cx="5715000" cy="452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b="1"/>
            <a:t>別紙</a:t>
          </a:r>
          <a:endParaRPr kumimoji="1" lang="en-US" altLang="ja-JP" sz="1100" b="1"/>
        </a:p>
        <a:p>
          <a:endParaRPr kumimoji="1" lang="ja-JP" altLang="en-US" sz="1100" b="1"/>
        </a:p>
        <a:p>
          <a:endParaRPr kumimoji="1" lang="ja-JP" altLang="en-US" sz="1100" b="1"/>
        </a:p>
        <a:p>
          <a:pPr algn="ctr"/>
          <a:r>
            <a:rPr kumimoji="1" lang="ja-JP" altLang="en-US" sz="1400" b="1"/>
            <a:t>施設の所有権に関する誓約事項</a:t>
          </a:r>
        </a:p>
        <a:p>
          <a:endParaRPr kumimoji="1" lang="en-US" altLang="ja-JP" sz="1100" b="1"/>
        </a:p>
        <a:p>
          <a:endParaRPr kumimoji="1" lang="ja-JP" altLang="en-US" sz="1100" b="1"/>
        </a:p>
        <a:p>
          <a:r>
            <a:rPr kumimoji="1" lang="ja-JP" altLang="en-US" sz="1100" b="1"/>
            <a:t>　当社（個人の場合は私、団体の場合は当団体）は、補助金の交付を申請するにあたって、下記について誓約いたします。</a:t>
          </a:r>
          <a:endParaRPr kumimoji="1" lang="en-US" altLang="ja-JP" sz="1100" b="1"/>
        </a:p>
        <a:p>
          <a:r>
            <a:rPr kumimoji="1" lang="ja-JP" altLang="en-US" sz="1100" b="1" baseline="0"/>
            <a:t> 　</a:t>
          </a:r>
          <a:r>
            <a:rPr kumimoji="1" lang="ja-JP" altLang="en-US" sz="1100" b="1"/>
            <a:t>この誓約が虚偽であり、またはこの誓約に反したことにより、当社が不利益を被ることとなっても、異議は一切申し立てません。</a:t>
          </a:r>
        </a:p>
        <a:p>
          <a:endParaRPr kumimoji="1" lang="en-US" altLang="ja-JP" sz="1100" b="1"/>
        </a:p>
        <a:p>
          <a:endParaRPr kumimoji="1" lang="ja-JP" altLang="en-US" sz="1100" b="1"/>
        </a:p>
        <a:p>
          <a:pPr algn="ctr"/>
          <a:r>
            <a:rPr kumimoji="1" lang="ja-JP" altLang="en-US" sz="1100" b="1"/>
            <a:t>記</a:t>
          </a:r>
        </a:p>
        <a:p>
          <a:endParaRPr kumimoji="1" lang="en-US" altLang="ja-JP" sz="1100" b="1"/>
        </a:p>
        <a:p>
          <a:endParaRPr kumimoji="1" lang="ja-JP" altLang="en-US" sz="1100" b="1"/>
        </a:p>
        <a:p>
          <a:r>
            <a:rPr kumimoji="1" lang="ja-JP" altLang="en-US" sz="1100" b="1"/>
            <a:t>　補助対象経費として計上する施設改修費の対象施設は、当社または当社の役員等（個人の場合はその者、法人の場合は役員、団体の場合は代表者、理事等、その他の経営に実質的に関与している者をいう。）である以下の者が所有権を有しています。</a:t>
          </a:r>
        </a:p>
      </xdr:txBody>
    </xdr:sp>
    <xdr:clientData/>
  </xdr:twoCellAnchor>
  <xdr:twoCellAnchor>
    <xdr:from>
      <xdr:col>26</xdr:col>
      <xdr:colOff>0</xdr:colOff>
      <xdr:row>1</xdr:row>
      <xdr:rowOff>0</xdr:rowOff>
    </xdr:from>
    <xdr:to>
      <xdr:col>39</xdr:col>
      <xdr:colOff>0</xdr:colOff>
      <xdr:row>6</xdr:row>
      <xdr:rowOff>0</xdr:rowOff>
    </xdr:to>
    <xdr:sp macro="" textlink="">
      <xdr:nvSpPr>
        <xdr:cNvPr id="3" name="テキスト ボックス 2">
          <a:extLst>
            <a:ext uri="{FF2B5EF4-FFF2-40B4-BE49-F238E27FC236}">
              <a16:creationId xmlns:a16="http://schemas.microsoft.com/office/drawing/2014/main" id="{06968C3B-40E1-4984-810A-6F889B6157BC}"/>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施設改修費のある場合には、</a:t>
          </a:r>
          <a:endParaRPr kumimoji="1" lang="en-US" altLang="ja-JP" sz="1100"/>
        </a:p>
        <a:p>
          <a:r>
            <a:rPr kumimoji="1" lang="ja-JP" altLang="en-US" sz="1100"/>
            <a:t>入力が必要です。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24</xdr:col>
      <xdr:colOff>189000</xdr:colOff>
      <xdr:row>38</xdr:row>
      <xdr:rowOff>0</xdr:rowOff>
    </xdr:to>
    <xdr:sp macro="" textlink="">
      <xdr:nvSpPr>
        <xdr:cNvPr id="2" name="テキスト ボックス 1">
          <a:extLst>
            <a:ext uri="{FF2B5EF4-FFF2-40B4-BE49-F238E27FC236}">
              <a16:creationId xmlns:a16="http://schemas.microsoft.com/office/drawing/2014/main" id="{016ACB10-1D6B-4DDC-A7EA-8093D16CC338}"/>
            </a:ext>
          </a:extLst>
        </xdr:cNvPr>
        <xdr:cNvSpPr txBox="1"/>
      </xdr:nvSpPr>
      <xdr:spPr>
        <a:xfrm>
          <a:off x="0" y="476250"/>
          <a:ext cx="5904000" cy="857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b="1"/>
            <a:t>別紙</a:t>
          </a:r>
          <a:endParaRPr kumimoji="1" lang="en-US" altLang="ja-JP" sz="1100" b="1"/>
        </a:p>
        <a:p>
          <a:endParaRPr kumimoji="1" lang="ja-JP" altLang="en-US" sz="1100" b="1"/>
        </a:p>
        <a:p>
          <a:endParaRPr kumimoji="1" lang="ja-JP" altLang="en-US" sz="1100" b="1"/>
        </a:p>
        <a:p>
          <a:pPr algn="ctr"/>
          <a:r>
            <a:rPr kumimoji="1" lang="ja-JP" altLang="en-US" sz="1400" b="1"/>
            <a:t>暴力団排除に関する誓約事項</a:t>
          </a:r>
        </a:p>
        <a:p>
          <a:endParaRPr kumimoji="1" lang="en-US" altLang="ja-JP" sz="1100" b="1"/>
        </a:p>
        <a:p>
          <a:endParaRPr kumimoji="1" lang="ja-JP" altLang="en-US" sz="1100" b="1"/>
        </a:p>
        <a:p>
          <a:r>
            <a:rPr kumimoji="1" lang="ja-JP" altLang="en-US" sz="1100" b="1"/>
            <a:t>　当社（個人である場合は私、団体である場合は当団体）は、補助金の交付の申請をするに</a:t>
          </a:r>
        </a:p>
        <a:p>
          <a:r>
            <a:rPr kumimoji="1" lang="ja-JP" altLang="en-US" sz="1100" b="1"/>
            <a:t>当たって、また、補助事業の実施期間内及び完了後においては、下記のいずれにも該当しな</a:t>
          </a:r>
        </a:p>
        <a:p>
          <a:r>
            <a:rPr kumimoji="1" lang="ja-JP" altLang="en-US" sz="1100" b="1"/>
            <a:t>いことを誓約いたします。この誓約が虚偽であり、又はこの誓約に反したことにより、当方</a:t>
          </a:r>
        </a:p>
        <a:p>
          <a:r>
            <a:rPr kumimoji="1" lang="ja-JP" altLang="en-US" sz="1100" b="1"/>
            <a:t>が不利益を被ることとなっても、異議は一切申し立てません。</a:t>
          </a:r>
        </a:p>
        <a:p>
          <a:endParaRPr kumimoji="1" lang="en-US" altLang="ja-JP" sz="1100" b="1"/>
        </a:p>
        <a:p>
          <a:endParaRPr kumimoji="1" lang="ja-JP" altLang="en-US" sz="1100" b="1"/>
        </a:p>
        <a:p>
          <a:pPr algn="ctr"/>
          <a:r>
            <a:rPr kumimoji="1" lang="ja-JP" altLang="en-US" sz="1100" b="1"/>
            <a:t>記</a:t>
          </a:r>
        </a:p>
        <a:p>
          <a:endParaRPr kumimoji="1" lang="en-US" altLang="ja-JP" sz="1100" b="1"/>
        </a:p>
        <a:p>
          <a:endParaRPr kumimoji="1" lang="ja-JP" altLang="en-US" sz="1100" b="1"/>
        </a:p>
        <a:p>
          <a:r>
            <a:rPr kumimoji="1" lang="ja-JP" altLang="en-US" sz="1100" b="1"/>
            <a:t>（１） 法人等（個人、法人又は団体をいう。）が、暴力団（暴力団員による不当な行為の防止</a:t>
          </a:r>
        </a:p>
        <a:p>
          <a:r>
            <a:rPr kumimoji="1" lang="ja-JP" altLang="en-US" sz="1100" b="1"/>
            <a:t>　　　等に関する法律（平成３年法律第</a:t>
          </a:r>
          <a:r>
            <a:rPr kumimoji="1" lang="en-US" altLang="ja-JP" sz="1100" b="1"/>
            <a:t>77</a:t>
          </a:r>
          <a:r>
            <a:rPr kumimoji="1" lang="ja-JP" altLang="en-US" sz="1100" b="1"/>
            <a:t>号）第２条第２号に規定する暴力団をいう。以下同　　　</a:t>
          </a:r>
          <a:endParaRPr kumimoji="1" lang="en-US" altLang="ja-JP" sz="1100" b="1"/>
        </a:p>
        <a:p>
          <a:r>
            <a:rPr kumimoji="1" lang="ja-JP" altLang="en-US" sz="1100" b="1"/>
            <a:t>　　　じ。）であるとき又は法人等の役員等（個人である場合はその者、法人である場合は役</a:t>
          </a:r>
          <a:endParaRPr kumimoji="1" lang="en-US" altLang="ja-JP" sz="1100" b="1"/>
        </a:p>
        <a:p>
          <a:r>
            <a:rPr kumimoji="1" lang="ja-JP" altLang="en-US" sz="1100" b="1"/>
            <a:t>　　　員、団体である場合は代表者、理事等、その他経営に実質的に関与している者をいう。</a:t>
          </a:r>
          <a:endParaRPr kumimoji="1" lang="en-US" altLang="ja-JP" sz="1100" b="1"/>
        </a:p>
        <a:p>
          <a:r>
            <a:rPr kumimoji="1" lang="ja-JP" altLang="en-US" sz="1100" b="1"/>
            <a:t>　　　以下同じ。）が、暴力団員（同法第２条第６号に規定する暴力団員をいう。以下同</a:t>
          </a:r>
          <a:endParaRPr kumimoji="1" lang="en-US" altLang="ja-JP" sz="1100" b="1"/>
        </a:p>
        <a:p>
          <a:r>
            <a:rPr kumimoji="1" lang="ja-JP" altLang="en-US" sz="1100" b="1"/>
            <a:t>　　　じ。）であるとき。</a:t>
          </a:r>
        </a:p>
        <a:p>
          <a:endParaRPr kumimoji="1" lang="ja-JP" altLang="en-US" sz="1100" b="1"/>
        </a:p>
        <a:p>
          <a:r>
            <a:rPr kumimoji="1" lang="ja-JP" altLang="en-US" sz="1100" b="1"/>
            <a:t>（２）役員等が、自己、自社若しくは第三者の不正の利益を図る目的又は第三者に損害を加え</a:t>
          </a:r>
        </a:p>
        <a:p>
          <a:r>
            <a:rPr kumimoji="1" lang="ja-JP" altLang="en-US" sz="1100" b="1"/>
            <a:t>　　　る目的をもって、暴力団又は暴力団員を利用するなどしているとき。</a:t>
          </a:r>
        </a:p>
        <a:p>
          <a:endParaRPr kumimoji="1" lang="ja-JP" altLang="en-US" sz="1100" b="1"/>
        </a:p>
        <a:p>
          <a:r>
            <a:rPr kumimoji="1" lang="ja-JP" altLang="en-US" sz="1100" b="1"/>
            <a:t>（３）役員等が、暴力団又は暴力団員に対して、資金等を供給し、又は便宜を供与するなど直</a:t>
          </a:r>
        </a:p>
        <a:p>
          <a:r>
            <a:rPr kumimoji="1" lang="ja-JP" altLang="en-US" sz="1100" b="1"/>
            <a:t>　　　接的あるいは積極的に暴力団の維持、運営に協力し、若しくは関与しているとき。</a:t>
          </a:r>
        </a:p>
        <a:p>
          <a:endParaRPr kumimoji="1" lang="ja-JP" altLang="en-US" sz="1100" b="1"/>
        </a:p>
        <a:p>
          <a:r>
            <a:rPr kumimoji="1" lang="ja-JP" altLang="en-US" sz="1100" b="1"/>
            <a:t>（４）役員等が、暴力団又は暴力団員であることを知りながらこれと社会的に非難されるべ</a:t>
          </a:r>
        </a:p>
        <a:p>
          <a:r>
            <a:rPr kumimoji="1" lang="ja-JP" altLang="en-US" sz="1100" b="1"/>
            <a:t>　　　き関係を有しているとき。</a:t>
          </a:r>
        </a:p>
      </xdr:txBody>
    </xdr:sp>
    <xdr:clientData/>
  </xdr:twoCellAnchor>
  <xdr:twoCellAnchor>
    <xdr:from>
      <xdr:col>26</xdr:col>
      <xdr:colOff>0</xdr:colOff>
      <xdr:row>1</xdr:row>
      <xdr:rowOff>0</xdr:rowOff>
    </xdr:from>
    <xdr:to>
      <xdr:col>39</xdr:col>
      <xdr:colOff>0</xdr:colOff>
      <xdr:row>6</xdr:row>
      <xdr:rowOff>0</xdr:rowOff>
    </xdr:to>
    <xdr:sp macro="" textlink="">
      <xdr:nvSpPr>
        <xdr:cNvPr id="4" name="テキスト ボックス 3">
          <a:extLst>
            <a:ext uri="{FF2B5EF4-FFF2-40B4-BE49-F238E27FC236}">
              <a16:creationId xmlns:a16="http://schemas.microsoft.com/office/drawing/2014/main" id="{FE97EDAB-000B-4395-95BA-9FE13AA30870}"/>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2</xdr:row>
      <xdr:rowOff>0</xdr:rowOff>
    </xdr:from>
    <xdr:to>
      <xdr:col>39</xdr:col>
      <xdr:colOff>0</xdr:colOff>
      <xdr:row>7</xdr:row>
      <xdr:rowOff>85725</xdr:rowOff>
    </xdr:to>
    <xdr:sp macro="" textlink="">
      <xdr:nvSpPr>
        <xdr:cNvPr id="3" name="テキスト ボックス 2">
          <a:extLst>
            <a:ext uri="{FF2B5EF4-FFF2-40B4-BE49-F238E27FC236}">
              <a16:creationId xmlns:a16="http://schemas.microsoft.com/office/drawing/2014/main" id="{87FB7B5F-1C3E-48F1-A341-44E8AD33DFA8}"/>
            </a:ext>
          </a:extLst>
        </xdr:cNvPr>
        <xdr:cNvSpPr txBox="1"/>
      </xdr:nvSpPr>
      <xdr:spPr>
        <a:xfrm>
          <a:off x="6019800"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228600</xdr:colOff>
      <xdr:row>22</xdr:row>
      <xdr:rowOff>184150</xdr:rowOff>
    </xdr:from>
    <xdr:to>
      <xdr:col>35</xdr:col>
      <xdr:colOff>200025</xdr:colOff>
      <xdr:row>26</xdr:row>
      <xdr:rowOff>53976</xdr:rowOff>
    </xdr:to>
    <xdr:sp macro="" textlink="">
      <xdr:nvSpPr>
        <xdr:cNvPr id="2" name="テキスト ボックス 1">
          <a:extLst>
            <a:ext uri="{FF2B5EF4-FFF2-40B4-BE49-F238E27FC236}">
              <a16:creationId xmlns:a16="http://schemas.microsoft.com/office/drawing/2014/main" id="{D17F50D4-551A-4865-B1E5-E05D069D31AC}"/>
            </a:ext>
          </a:extLst>
        </xdr:cNvPr>
        <xdr:cNvSpPr txBox="1"/>
      </xdr:nvSpPr>
      <xdr:spPr>
        <a:xfrm>
          <a:off x="6724650" y="5070475"/>
          <a:ext cx="1638300" cy="708026"/>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別添の書式は自由です</a:t>
          </a:r>
        </a:p>
      </xdr:txBody>
    </xdr:sp>
    <xdr:clientData/>
  </xdr:twoCellAnchor>
  <xdr:twoCellAnchor>
    <xdr:from>
      <xdr:col>27</xdr:col>
      <xdr:colOff>0</xdr:colOff>
      <xdr:row>1</xdr:row>
      <xdr:rowOff>0</xdr:rowOff>
    </xdr:from>
    <xdr:to>
      <xdr:col>40</xdr:col>
      <xdr:colOff>0</xdr:colOff>
      <xdr:row>6</xdr:row>
      <xdr:rowOff>209550</xdr:rowOff>
    </xdr:to>
    <xdr:sp macro="" textlink="">
      <xdr:nvSpPr>
        <xdr:cNvPr id="4" name="テキスト ボックス 3">
          <a:extLst>
            <a:ext uri="{FF2B5EF4-FFF2-40B4-BE49-F238E27FC236}">
              <a16:creationId xmlns:a16="http://schemas.microsoft.com/office/drawing/2014/main" id="{FB68CA2C-ACAE-47F8-9409-9F44CA06DDED}"/>
            </a:ext>
          </a:extLst>
        </xdr:cNvPr>
        <xdr:cNvSpPr txBox="1"/>
      </xdr:nvSpPr>
      <xdr:spPr>
        <a:xfrm>
          <a:off x="6257925" y="1238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228600</xdr:colOff>
      <xdr:row>22</xdr:row>
      <xdr:rowOff>184150</xdr:rowOff>
    </xdr:from>
    <xdr:to>
      <xdr:col>35</xdr:col>
      <xdr:colOff>200025</xdr:colOff>
      <xdr:row>26</xdr:row>
      <xdr:rowOff>53976</xdr:rowOff>
    </xdr:to>
    <xdr:sp macro="" textlink="">
      <xdr:nvSpPr>
        <xdr:cNvPr id="2" name="テキスト ボックス 1">
          <a:extLst>
            <a:ext uri="{FF2B5EF4-FFF2-40B4-BE49-F238E27FC236}">
              <a16:creationId xmlns:a16="http://schemas.microsoft.com/office/drawing/2014/main" id="{3E37AB2D-37BE-4696-8BDB-EA975A01A952}"/>
            </a:ext>
          </a:extLst>
        </xdr:cNvPr>
        <xdr:cNvSpPr txBox="1"/>
      </xdr:nvSpPr>
      <xdr:spPr>
        <a:xfrm>
          <a:off x="6724650" y="5070475"/>
          <a:ext cx="1638300" cy="708026"/>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別添の書式は自由です</a:t>
          </a:r>
        </a:p>
      </xdr:txBody>
    </xdr:sp>
    <xdr:clientData/>
  </xdr:twoCellAnchor>
  <xdr:twoCellAnchor>
    <xdr:from>
      <xdr:col>27</xdr:col>
      <xdr:colOff>0</xdr:colOff>
      <xdr:row>2</xdr:row>
      <xdr:rowOff>0</xdr:rowOff>
    </xdr:from>
    <xdr:to>
      <xdr:col>40</xdr:col>
      <xdr:colOff>0</xdr:colOff>
      <xdr:row>7</xdr:row>
      <xdr:rowOff>85725</xdr:rowOff>
    </xdr:to>
    <xdr:sp macro="" textlink="">
      <xdr:nvSpPr>
        <xdr:cNvPr id="4" name="テキスト ボックス 3">
          <a:extLst>
            <a:ext uri="{FF2B5EF4-FFF2-40B4-BE49-F238E27FC236}">
              <a16:creationId xmlns:a16="http://schemas.microsoft.com/office/drawing/2014/main" id="{385D783B-9991-476F-B0EF-EF1E8F695D03}"/>
            </a:ext>
          </a:extLst>
        </xdr:cNvPr>
        <xdr:cNvSpPr txBox="1"/>
      </xdr:nvSpPr>
      <xdr:spPr>
        <a:xfrm>
          <a:off x="6257925"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190500</xdr:colOff>
      <xdr:row>6</xdr:row>
      <xdr:rowOff>12700</xdr:rowOff>
    </xdr:from>
    <xdr:to>
      <xdr:col>35</xdr:col>
      <xdr:colOff>161925</xdr:colOff>
      <xdr:row>8</xdr:row>
      <xdr:rowOff>234951</xdr:rowOff>
    </xdr:to>
    <xdr:sp macro="" textlink="">
      <xdr:nvSpPr>
        <xdr:cNvPr id="2" name="テキスト ボックス 1">
          <a:extLst>
            <a:ext uri="{FF2B5EF4-FFF2-40B4-BE49-F238E27FC236}">
              <a16:creationId xmlns:a16="http://schemas.microsoft.com/office/drawing/2014/main" id="{A2A21F3B-078F-4C9D-A455-77EE99BAFF1C}"/>
            </a:ext>
          </a:extLst>
        </xdr:cNvPr>
        <xdr:cNvSpPr txBox="1"/>
      </xdr:nvSpPr>
      <xdr:spPr>
        <a:xfrm>
          <a:off x="6686550" y="1117600"/>
          <a:ext cx="1638300" cy="708026"/>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28</xdr:col>
      <xdr:colOff>152400</xdr:colOff>
      <xdr:row>22</xdr:row>
      <xdr:rowOff>0</xdr:rowOff>
    </xdr:from>
    <xdr:to>
      <xdr:col>37</xdr:col>
      <xdr:colOff>0</xdr:colOff>
      <xdr:row>26</xdr:row>
      <xdr:rowOff>187325</xdr:rowOff>
    </xdr:to>
    <xdr:sp macro="" textlink="">
      <xdr:nvSpPr>
        <xdr:cNvPr id="3" name="テキスト ボックス 2">
          <a:extLst>
            <a:ext uri="{FF2B5EF4-FFF2-40B4-BE49-F238E27FC236}">
              <a16:creationId xmlns:a16="http://schemas.microsoft.com/office/drawing/2014/main" id="{FBDF351B-8995-4C7B-B4D0-1EDEB2DE8F9C}"/>
            </a:ext>
          </a:extLst>
        </xdr:cNvPr>
        <xdr:cNvSpPr txBox="1"/>
      </xdr:nvSpPr>
      <xdr:spPr>
        <a:xfrm>
          <a:off x="6648450" y="4886325"/>
          <a:ext cx="1990725" cy="1025525"/>
        </a:xfrm>
        <a:prstGeom prst="wedgeRectCallout">
          <a:avLst>
            <a:gd name="adj1" fmla="val -80962"/>
            <a:gd name="adj2" fmla="val 18071"/>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１．～３．</a:t>
          </a:r>
          <a:endParaRPr kumimoji="1" lang="en-US" altLang="ja-JP" sz="1100"/>
        </a:p>
        <a:p>
          <a:pPr algn="l"/>
          <a:r>
            <a:rPr kumimoji="1" lang="ja-JP" altLang="en-US" sz="1100"/>
            <a:t>色付きセルに数値を</a:t>
          </a:r>
          <a:endParaRPr kumimoji="1" lang="en-US" altLang="ja-JP" sz="1100"/>
        </a:p>
        <a:p>
          <a:pPr algn="l"/>
          <a:r>
            <a:rPr kumimoji="1" lang="ja-JP" altLang="en-US" sz="1100"/>
            <a:t>入力ください。</a:t>
          </a:r>
        </a:p>
      </xdr:txBody>
    </xdr:sp>
    <xdr:clientData/>
  </xdr:twoCellAnchor>
  <xdr:twoCellAnchor>
    <xdr:from>
      <xdr:col>28</xdr:col>
      <xdr:colOff>180975</xdr:colOff>
      <xdr:row>2</xdr:row>
      <xdr:rowOff>0</xdr:rowOff>
    </xdr:from>
    <xdr:to>
      <xdr:col>35</xdr:col>
      <xdr:colOff>152400</xdr:colOff>
      <xdr:row>5</xdr:row>
      <xdr:rowOff>98426</xdr:rowOff>
    </xdr:to>
    <xdr:sp macro="" textlink="">
      <xdr:nvSpPr>
        <xdr:cNvPr id="4" name="テキスト ボックス 3">
          <a:extLst>
            <a:ext uri="{FF2B5EF4-FFF2-40B4-BE49-F238E27FC236}">
              <a16:creationId xmlns:a16="http://schemas.microsoft.com/office/drawing/2014/main" id="{5BA1BF2A-D948-41AC-A6C4-85D7BFAC865B}"/>
            </a:ext>
          </a:extLst>
        </xdr:cNvPr>
        <xdr:cNvSpPr txBox="1"/>
      </xdr:nvSpPr>
      <xdr:spPr>
        <a:xfrm>
          <a:off x="6677025" y="361950"/>
          <a:ext cx="1638300" cy="708026"/>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rPr>
            <a:t>FAX</a:t>
          </a:r>
          <a:r>
            <a:rPr kumimoji="1" lang="ja-JP" altLang="en-US" sz="1100" b="1">
              <a:solidFill>
                <a:srgbClr val="FF0000"/>
              </a:solidFill>
            </a:rPr>
            <a:t>、メール等での</a:t>
          </a:r>
          <a:endParaRPr kumimoji="1" lang="en-US" altLang="ja-JP" sz="1100" b="1">
            <a:solidFill>
              <a:srgbClr val="FF0000"/>
            </a:solidFill>
          </a:endParaRPr>
        </a:p>
        <a:p>
          <a:pPr algn="l"/>
          <a:r>
            <a:rPr kumimoji="1" lang="ja-JP" altLang="en-US" sz="1100" b="1">
              <a:solidFill>
                <a:srgbClr val="FF0000"/>
              </a:solidFill>
            </a:rPr>
            <a:t>提出で</a:t>
          </a:r>
          <a:r>
            <a:rPr kumimoji="1" lang="en-US" altLang="ja-JP" sz="1100" b="1">
              <a:solidFill>
                <a:srgbClr val="FF0000"/>
              </a:solidFill>
            </a:rPr>
            <a:t>OK</a:t>
          </a:r>
          <a:r>
            <a:rPr kumimoji="1" lang="ja-JP" altLang="en-US" sz="1100" b="1">
              <a:solidFill>
                <a:srgbClr val="FF0000"/>
              </a:solidFill>
            </a:rPr>
            <a:t>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2</xdr:row>
      <xdr:rowOff>0</xdr:rowOff>
    </xdr:from>
    <xdr:to>
      <xdr:col>40</xdr:col>
      <xdr:colOff>0</xdr:colOff>
      <xdr:row>7</xdr:row>
      <xdr:rowOff>85725</xdr:rowOff>
    </xdr:to>
    <xdr:sp macro="" textlink="">
      <xdr:nvSpPr>
        <xdr:cNvPr id="3" name="テキスト ボックス 2">
          <a:extLst>
            <a:ext uri="{FF2B5EF4-FFF2-40B4-BE49-F238E27FC236}">
              <a16:creationId xmlns:a16="http://schemas.microsoft.com/office/drawing/2014/main" id="{14360CE9-959D-4813-A0DE-B924C348E630}"/>
            </a:ext>
          </a:extLst>
        </xdr:cNvPr>
        <xdr:cNvSpPr txBox="1"/>
      </xdr:nvSpPr>
      <xdr:spPr>
        <a:xfrm>
          <a:off x="6257925" y="247650"/>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twoCellAnchor>
    <xdr:from>
      <xdr:col>28</xdr:col>
      <xdr:colOff>228599</xdr:colOff>
      <xdr:row>25</xdr:row>
      <xdr:rowOff>38099</xdr:rowOff>
    </xdr:from>
    <xdr:to>
      <xdr:col>41</xdr:col>
      <xdr:colOff>133349</xdr:colOff>
      <xdr:row>29</xdr:row>
      <xdr:rowOff>19050</xdr:rowOff>
    </xdr:to>
    <xdr:sp macro="" textlink="">
      <xdr:nvSpPr>
        <xdr:cNvPr id="2" name="テキスト ボックス 1">
          <a:extLst>
            <a:ext uri="{FF2B5EF4-FFF2-40B4-BE49-F238E27FC236}">
              <a16:creationId xmlns:a16="http://schemas.microsoft.com/office/drawing/2014/main" id="{F845FEDC-9151-4E11-93ED-7B5E42F0225F}"/>
            </a:ext>
          </a:extLst>
        </xdr:cNvPr>
        <xdr:cNvSpPr txBox="1"/>
      </xdr:nvSpPr>
      <xdr:spPr>
        <a:xfrm>
          <a:off x="6724649" y="5638799"/>
          <a:ext cx="3000375" cy="933451"/>
        </a:xfrm>
        <a:prstGeom prst="wedgeRectCallout">
          <a:avLst>
            <a:gd name="adj1" fmla="val -69646"/>
            <a:gd name="adj2" fmla="val 32016"/>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25</a:t>
          </a:r>
          <a:r>
            <a:rPr kumimoji="1" lang="ja-JP" altLang="en-US" sz="1100"/>
            <a:t>年</a:t>
          </a:r>
          <a:r>
            <a:rPr kumimoji="1" lang="en-US" altLang="ja-JP" sz="1100"/>
            <a:t>1</a:t>
          </a:r>
          <a:r>
            <a:rPr kumimoji="1" lang="ja-JP" altLang="en-US" sz="1100"/>
            <a:t>月</a:t>
          </a:r>
          <a:r>
            <a:rPr kumimoji="1" lang="en-US" altLang="ja-JP" sz="1100"/>
            <a:t>31</a:t>
          </a:r>
          <a:r>
            <a:rPr kumimoji="1" lang="ja-JP" altLang="en-US" sz="1100"/>
            <a:t>日より早く事業が完了した場合は、</a:t>
          </a:r>
          <a:endParaRPr kumimoji="1" lang="en-US" altLang="ja-JP" sz="1100"/>
        </a:p>
        <a:p>
          <a:pPr algn="l"/>
          <a:r>
            <a:rPr kumimoji="1" lang="ja-JP" altLang="en-US" sz="1100"/>
            <a:t>共通項目（入力）シートの事業期間終了日を実際の終了日に変更してください。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28575</xdr:colOff>
      <xdr:row>11</xdr:row>
      <xdr:rowOff>19050</xdr:rowOff>
    </xdr:from>
    <xdr:to>
      <xdr:col>37</xdr:col>
      <xdr:colOff>85725</xdr:colOff>
      <xdr:row>15</xdr:row>
      <xdr:rowOff>9526</xdr:rowOff>
    </xdr:to>
    <xdr:sp macro="" textlink="">
      <xdr:nvSpPr>
        <xdr:cNvPr id="4" name="テキスト ボックス 3">
          <a:extLst>
            <a:ext uri="{FF2B5EF4-FFF2-40B4-BE49-F238E27FC236}">
              <a16:creationId xmlns:a16="http://schemas.microsoft.com/office/drawing/2014/main" id="{D59E4758-C696-4D30-923D-DC556A11122A}"/>
            </a:ext>
          </a:extLst>
        </xdr:cNvPr>
        <xdr:cNvSpPr txBox="1"/>
      </xdr:nvSpPr>
      <xdr:spPr>
        <a:xfrm>
          <a:off x="6219825" y="3086100"/>
          <a:ext cx="2676525" cy="1238251"/>
        </a:xfrm>
        <a:prstGeom prst="wedgeRectCallout">
          <a:avLst>
            <a:gd name="adj1" fmla="val -56313"/>
            <a:gd name="adj2" fmla="val 3021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補助対象経費は、</a:t>
          </a:r>
          <a:endParaRPr kumimoji="1" lang="en-US" altLang="ja-JP" sz="1100"/>
        </a:p>
        <a:p>
          <a:pPr algn="l"/>
          <a:r>
            <a:rPr kumimoji="1" lang="ja-JP" altLang="en-US" sz="1100"/>
            <a:t>①費目をプルダウンメニューから選択</a:t>
          </a:r>
          <a:endParaRPr kumimoji="1" lang="en-US" altLang="ja-JP" sz="1100"/>
        </a:p>
        <a:p>
          <a:pPr algn="l"/>
          <a:r>
            <a:rPr kumimoji="1" lang="ja-JP" altLang="en-US" sz="1100"/>
            <a:t>②品目名を入力</a:t>
          </a:r>
          <a:endParaRPr kumimoji="1" lang="en-US" altLang="ja-JP" sz="1100"/>
        </a:p>
        <a:p>
          <a:pPr algn="l"/>
          <a:r>
            <a:rPr kumimoji="1" lang="ja-JP" altLang="en-US" sz="1100"/>
            <a:t>対象経費を入力</a:t>
          </a:r>
        </a:p>
      </xdr:txBody>
    </xdr:sp>
    <xdr:clientData/>
  </xdr:twoCellAnchor>
  <xdr:twoCellAnchor>
    <xdr:from>
      <xdr:col>25</xdr:col>
      <xdr:colOff>228600</xdr:colOff>
      <xdr:row>2</xdr:row>
      <xdr:rowOff>200025</xdr:rowOff>
    </xdr:from>
    <xdr:to>
      <xdr:col>37</xdr:col>
      <xdr:colOff>114300</xdr:colOff>
      <xdr:row>6</xdr:row>
      <xdr:rowOff>1</xdr:rowOff>
    </xdr:to>
    <xdr:sp macro="" textlink="">
      <xdr:nvSpPr>
        <xdr:cNvPr id="3" name="テキスト ボックス 2">
          <a:extLst>
            <a:ext uri="{FF2B5EF4-FFF2-40B4-BE49-F238E27FC236}">
              <a16:creationId xmlns:a16="http://schemas.microsoft.com/office/drawing/2014/main" id="{07B2740B-AB11-47EB-BA1A-591938AB3A0E}"/>
            </a:ext>
          </a:extLst>
        </xdr:cNvPr>
        <xdr:cNvSpPr txBox="1"/>
      </xdr:nvSpPr>
      <xdr:spPr>
        <a:xfrm>
          <a:off x="6181725" y="742950"/>
          <a:ext cx="2743200" cy="781051"/>
        </a:xfrm>
        <a:prstGeom prst="wedgeRectCallout">
          <a:avLst>
            <a:gd name="adj1" fmla="val -34980"/>
            <a:gd name="adj2" fmla="val 3252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色が付けていないセルに</a:t>
          </a:r>
          <a:endParaRPr kumimoji="1" lang="en-US" altLang="ja-JP" sz="1100"/>
        </a:p>
        <a:p>
          <a:pPr algn="l"/>
          <a:r>
            <a:rPr kumimoji="1" lang="ja-JP" altLang="en-US" sz="1100"/>
            <a:t>入力ください。</a:t>
          </a:r>
          <a:endParaRPr kumimoji="1" lang="en-US" altLang="ja-JP" sz="1100"/>
        </a:p>
      </xdr:txBody>
    </xdr:sp>
    <xdr:clientData/>
  </xdr:twoCellAnchor>
  <xdr:twoCellAnchor>
    <xdr:from>
      <xdr:col>26</xdr:col>
      <xdr:colOff>19050</xdr:colOff>
      <xdr:row>15</xdr:row>
      <xdr:rowOff>219075</xdr:rowOff>
    </xdr:from>
    <xdr:to>
      <xdr:col>39</xdr:col>
      <xdr:colOff>123825</xdr:colOff>
      <xdr:row>20</xdr:row>
      <xdr:rowOff>142875</xdr:rowOff>
    </xdr:to>
    <xdr:sp macro="" textlink="">
      <xdr:nvSpPr>
        <xdr:cNvPr id="5" name="テキスト ボックス 4">
          <a:extLst>
            <a:ext uri="{FF2B5EF4-FFF2-40B4-BE49-F238E27FC236}">
              <a16:creationId xmlns:a16="http://schemas.microsoft.com/office/drawing/2014/main" id="{628B29FE-BE86-48B9-9B8E-BB6CC0843E77}"/>
            </a:ext>
          </a:extLst>
        </xdr:cNvPr>
        <xdr:cNvSpPr txBox="1"/>
      </xdr:nvSpPr>
      <xdr:spPr>
        <a:xfrm>
          <a:off x="6210300" y="4533900"/>
          <a:ext cx="3200400" cy="1114425"/>
        </a:xfrm>
        <a:prstGeom prst="wedgeRectCallout">
          <a:avLst>
            <a:gd name="adj1" fmla="val -56152"/>
            <a:gd name="adj2" fmla="val -1183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行を追加する場合は、行全体を指定してコピーし、</a:t>
          </a:r>
          <a:r>
            <a:rPr lang="ja-JP" altLang="en-US"/>
            <a:t>右クリックで「コピーしたセルの挿入」を選択してください。</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18</xdr:row>
      <xdr:rowOff>76199</xdr:rowOff>
    </xdr:from>
    <xdr:to>
      <xdr:col>40</xdr:col>
      <xdr:colOff>0</xdr:colOff>
      <xdr:row>24</xdr:row>
      <xdr:rowOff>0</xdr:rowOff>
    </xdr:to>
    <xdr:sp macro="" textlink="">
      <xdr:nvSpPr>
        <xdr:cNvPr id="2" name="テキスト ボックス 1">
          <a:extLst>
            <a:ext uri="{FF2B5EF4-FFF2-40B4-BE49-F238E27FC236}">
              <a16:creationId xmlns:a16="http://schemas.microsoft.com/office/drawing/2014/main" id="{6FC9DA97-A487-451C-B7C2-D8151DC6F2F0}"/>
            </a:ext>
          </a:extLst>
        </xdr:cNvPr>
        <xdr:cNvSpPr txBox="1"/>
      </xdr:nvSpPr>
      <xdr:spPr>
        <a:xfrm>
          <a:off x="6257925" y="3771899"/>
          <a:ext cx="3095625" cy="1238251"/>
        </a:xfrm>
        <a:prstGeom prst="wedgeRectCallout">
          <a:avLst>
            <a:gd name="adj1" fmla="val -57984"/>
            <a:gd name="adj2" fmla="val 33292"/>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５０万円（税抜）以上の財産のみ</a:t>
          </a:r>
          <a:endParaRPr kumimoji="1" lang="en-US" altLang="ja-JP" sz="1100">
            <a:solidFill>
              <a:srgbClr val="FF0000"/>
            </a:solidFill>
          </a:endParaRPr>
        </a:p>
        <a:p>
          <a:pPr algn="l"/>
          <a:r>
            <a:rPr kumimoji="1" lang="ja-JP" altLang="en-US" sz="1100"/>
            <a:t>入力ください。</a:t>
          </a:r>
          <a:endParaRPr kumimoji="1" lang="en-US" altLang="ja-JP" sz="1100"/>
        </a:p>
      </xdr:txBody>
    </xdr:sp>
    <xdr:clientData/>
  </xdr:twoCellAnchor>
  <xdr:twoCellAnchor>
    <xdr:from>
      <xdr:col>27</xdr:col>
      <xdr:colOff>0</xdr:colOff>
      <xdr:row>7</xdr:row>
      <xdr:rowOff>0</xdr:rowOff>
    </xdr:from>
    <xdr:to>
      <xdr:col>40</xdr:col>
      <xdr:colOff>0</xdr:colOff>
      <xdr:row>12</xdr:row>
      <xdr:rowOff>161925</xdr:rowOff>
    </xdr:to>
    <xdr:sp macro="" textlink="">
      <xdr:nvSpPr>
        <xdr:cNvPr id="3" name="テキスト ボックス 2">
          <a:extLst>
            <a:ext uri="{FF2B5EF4-FFF2-40B4-BE49-F238E27FC236}">
              <a16:creationId xmlns:a16="http://schemas.microsoft.com/office/drawing/2014/main" id="{2FD534E5-64DF-4807-ABB0-2E1C51548657}"/>
            </a:ext>
          </a:extLst>
        </xdr:cNvPr>
        <xdr:cNvSpPr txBox="1"/>
      </xdr:nvSpPr>
      <xdr:spPr>
        <a:xfrm>
          <a:off x="6257925" y="1352550"/>
          <a:ext cx="3095625" cy="1190625"/>
        </a:xfrm>
        <a:prstGeom prst="wedgeRectCallout">
          <a:avLst>
            <a:gd name="adj1" fmla="val -58064"/>
            <a:gd name="adj2" fmla="val 694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日付は、実績報告日となります。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1</xdr:row>
      <xdr:rowOff>0</xdr:rowOff>
    </xdr:from>
    <xdr:to>
      <xdr:col>40</xdr:col>
      <xdr:colOff>0</xdr:colOff>
      <xdr:row>6</xdr:row>
      <xdr:rowOff>209550</xdr:rowOff>
    </xdr:to>
    <xdr:sp macro="" textlink="">
      <xdr:nvSpPr>
        <xdr:cNvPr id="3" name="テキスト ボックス 2">
          <a:extLst>
            <a:ext uri="{FF2B5EF4-FFF2-40B4-BE49-F238E27FC236}">
              <a16:creationId xmlns:a16="http://schemas.microsoft.com/office/drawing/2014/main" id="{5E2432CC-5264-48C4-9D8F-EEE26A8992D1}"/>
            </a:ext>
          </a:extLst>
        </xdr:cNvPr>
        <xdr:cNvSpPr txBox="1"/>
      </xdr:nvSpPr>
      <xdr:spPr>
        <a:xfrm>
          <a:off x="6257925" y="1238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a:p>
          <a:endParaRPr kumimoji="1" lang="en-US" altLang="ja-JP" sz="1100"/>
        </a:p>
        <a:p>
          <a:r>
            <a:rPr kumimoji="1" lang="ja-JP" altLang="en-US" sz="1100"/>
            <a:t>「共通項目</a:t>
          </a:r>
          <a:r>
            <a:rPr kumimoji="1" lang="en-US" altLang="ja-JP" sz="1100"/>
            <a:t>(</a:t>
          </a:r>
          <a:r>
            <a:rPr kumimoji="1" lang="ja-JP" altLang="en-US" sz="1100"/>
            <a:t>入力</a:t>
          </a:r>
          <a:r>
            <a:rPr kumimoji="1" lang="en-US" altLang="ja-JP" sz="1100"/>
            <a:t>)</a:t>
          </a:r>
          <a:r>
            <a:rPr kumimoji="1" lang="ja-JP" altLang="en-US" sz="1100"/>
            <a:t>」シートに入力ください。</a:t>
          </a:r>
          <a:endParaRPr kumimoji="1" lang="en-US" altLang="ja-JP" sz="1100"/>
        </a:p>
        <a:p>
          <a:r>
            <a:rPr kumimoji="1" lang="ja-JP" altLang="en-US" sz="1100"/>
            <a:t>内容が、転記されます。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12</xdr:row>
      <xdr:rowOff>28575</xdr:rowOff>
    </xdr:to>
    <xdr:sp macro="" textlink="">
      <xdr:nvSpPr>
        <xdr:cNvPr id="2" name="テキスト ボックス 1">
          <a:extLst>
            <a:ext uri="{FF2B5EF4-FFF2-40B4-BE49-F238E27FC236}">
              <a16:creationId xmlns:a16="http://schemas.microsoft.com/office/drawing/2014/main" id="{8B179547-838E-4092-B94D-A6D7B18BA33E}"/>
            </a:ext>
          </a:extLst>
        </xdr:cNvPr>
        <xdr:cNvSpPr txBox="1"/>
      </xdr:nvSpPr>
      <xdr:spPr>
        <a:xfrm>
          <a:off x="685800" y="714375"/>
          <a:ext cx="4800600" cy="217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画像データを張り付けて下さい。</a:t>
          </a:r>
          <a:endParaRPr kumimoji="1" lang="en-US" altLang="ja-JP" sz="1100"/>
        </a:p>
        <a:p>
          <a:pPr algn="ctr"/>
          <a:endParaRPr kumimoji="1" lang="en-US" altLang="ja-JP" sz="1100"/>
        </a:p>
        <a:p>
          <a:pPr algn="ctr"/>
          <a:endParaRPr kumimoji="1" lang="en-US" altLang="ja-JP" sz="1100"/>
        </a:p>
        <a:p>
          <a:pPr algn="ctr"/>
          <a:r>
            <a:rPr kumimoji="1" lang="ja-JP" altLang="en-US" sz="1100" b="1" u="sng"/>
            <a:t>口座番号、口座名義（カタカナの名義含む）が明確に</a:t>
          </a:r>
          <a:endParaRPr kumimoji="1" lang="en-US" altLang="ja-JP" sz="1100" b="1" u="sng"/>
        </a:p>
        <a:p>
          <a:pPr algn="ctr"/>
          <a:r>
            <a:rPr kumimoji="1" lang="ja-JP" altLang="en-US" sz="1100" b="1" u="sng"/>
            <a:t>確認できる画像を添付してください。</a:t>
          </a:r>
          <a:endParaRPr kumimoji="1" lang="en-US" altLang="ja-JP" sz="1100" b="1" u="sng"/>
        </a:p>
        <a:p>
          <a:pPr algn="ctr"/>
          <a:endParaRPr kumimoji="1" lang="en-US" altLang="ja-JP" sz="1100" b="1" u="sng"/>
        </a:p>
        <a:p>
          <a:pPr algn="ctr"/>
          <a:r>
            <a:rPr kumimoji="1" lang="ja-JP" altLang="en-US" sz="1100" b="0" u="none"/>
            <a:t>・通帳の表紙と</a:t>
          </a:r>
          <a:r>
            <a:rPr kumimoji="1" lang="en-US" altLang="ja-JP" sz="1100" b="0" u="none"/>
            <a:t>1</a:t>
          </a:r>
          <a:r>
            <a:rPr kumimoji="1" lang="ja-JP" altLang="en-US" sz="1100" b="0" u="none"/>
            <a:t>ページ目の見開きをコピーしてください。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xdr:row>
      <xdr:rowOff>0</xdr:rowOff>
    </xdr:from>
    <xdr:to>
      <xdr:col>34</xdr:col>
      <xdr:colOff>209550</xdr:colOff>
      <xdr:row>8</xdr:row>
      <xdr:rowOff>88901</xdr:rowOff>
    </xdr:to>
    <xdr:sp macro="" textlink="">
      <xdr:nvSpPr>
        <xdr:cNvPr id="2" name="テキスト ボックス 1">
          <a:extLst>
            <a:ext uri="{FF2B5EF4-FFF2-40B4-BE49-F238E27FC236}">
              <a16:creationId xmlns:a16="http://schemas.microsoft.com/office/drawing/2014/main" id="{E21F8923-6906-40C0-8164-38BAE509975D}"/>
            </a:ext>
          </a:extLst>
        </xdr:cNvPr>
        <xdr:cNvSpPr txBox="1"/>
      </xdr:nvSpPr>
      <xdr:spPr>
        <a:xfrm>
          <a:off x="6496050" y="857250"/>
          <a:ext cx="1638300" cy="708026"/>
        </a:xfrm>
        <a:prstGeom prst="wedgeRectCallout">
          <a:avLst>
            <a:gd name="adj1" fmla="val -84294"/>
            <a:gd name="adj2" fmla="val 5195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28</xdr:col>
      <xdr:colOff>0</xdr:colOff>
      <xdr:row>21</xdr:row>
      <xdr:rowOff>0</xdr:rowOff>
    </xdr:from>
    <xdr:to>
      <xdr:col>41</xdr:col>
      <xdr:colOff>0</xdr:colOff>
      <xdr:row>26</xdr:row>
      <xdr:rowOff>0</xdr:rowOff>
    </xdr:to>
    <xdr:sp macro="" textlink="">
      <xdr:nvSpPr>
        <xdr:cNvPr id="4" name="テキスト ボックス 3">
          <a:extLst>
            <a:ext uri="{FF2B5EF4-FFF2-40B4-BE49-F238E27FC236}">
              <a16:creationId xmlns:a16="http://schemas.microsoft.com/office/drawing/2014/main" id="{6D1C89CF-401C-4F65-9AE0-2852473F2CDF}"/>
            </a:ext>
          </a:extLst>
        </xdr:cNvPr>
        <xdr:cNvSpPr txBox="1"/>
      </xdr:nvSpPr>
      <xdr:spPr>
        <a:xfrm>
          <a:off x="6496050" y="441007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１．～３．に入力ください。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152400</xdr:colOff>
      <xdr:row>5</xdr:row>
      <xdr:rowOff>209550</xdr:rowOff>
    </xdr:from>
    <xdr:to>
      <xdr:col>35</xdr:col>
      <xdr:colOff>123825</xdr:colOff>
      <xdr:row>8</xdr:row>
      <xdr:rowOff>184151</xdr:rowOff>
    </xdr:to>
    <xdr:sp macro="" textlink="">
      <xdr:nvSpPr>
        <xdr:cNvPr id="2" name="テキスト ボックス 1">
          <a:extLst>
            <a:ext uri="{FF2B5EF4-FFF2-40B4-BE49-F238E27FC236}">
              <a16:creationId xmlns:a16="http://schemas.microsoft.com/office/drawing/2014/main" id="{ACFE781D-C8FF-4546-A111-7A3117B270F2}"/>
            </a:ext>
          </a:extLst>
        </xdr:cNvPr>
        <xdr:cNvSpPr txBox="1"/>
      </xdr:nvSpPr>
      <xdr:spPr>
        <a:xfrm>
          <a:off x="6648450" y="1066800"/>
          <a:ext cx="1638300" cy="708026"/>
        </a:xfrm>
        <a:prstGeom prst="wedgeRectCallout">
          <a:avLst>
            <a:gd name="adj1" fmla="val -98248"/>
            <a:gd name="adj2" fmla="val 38504"/>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日付を入力ください。</a:t>
          </a:r>
        </a:p>
      </xdr:txBody>
    </xdr:sp>
    <xdr:clientData/>
  </xdr:twoCellAnchor>
  <xdr:twoCellAnchor>
    <xdr:from>
      <xdr:col>26</xdr:col>
      <xdr:colOff>152400</xdr:colOff>
      <xdr:row>28</xdr:row>
      <xdr:rowOff>142875</xdr:rowOff>
    </xdr:from>
    <xdr:to>
      <xdr:col>40</xdr:col>
      <xdr:colOff>133350</xdr:colOff>
      <xdr:row>35</xdr:row>
      <xdr:rowOff>123825</xdr:rowOff>
    </xdr:to>
    <xdr:sp macro="" textlink="">
      <xdr:nvSpPr>
        <xdr:cNvPr id="4" name="テキスト ボックス 3">
          <a:extLst>
            <a:ext uri="{FF2B5EF4-FFF2-40B4-BE49-F238E27FC236}">
              <a16:creationId xmlns:a16="http://schemas.microsoft.com/office/drawing/2014/main" id="{43F0D757-06DB-4251-B9B1-7FB28F39101A}"/>
            </a:ext>
          </a:extLst>
        </xdr:cNvPr>
        <xdr:cNvSpPr txBox="1"/>
      </xdr:nvSpPr>
      <xdr:spPr>
        <a:xfrm>
          <a:off x="6172200" y="5867400"/>
          <a:ext cx="3314700" cy="1543050"/>
        </a:xfrm>
        <a:prstGeom prst="wedgeRectCallout">
          <a:avLst>
            <a:gd name="adj1" fmla="val -51274"/>
            <a:gd name="adj2" fmla="val 78578"/>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３．（１）（２）（３）について入力ください。</a:t>
          </a:r>
          <a:endParaRPr kumimoji="1" lang="en-US" altLang="ja-JP" sz="1100"/>
        </a:p>
        <a:p>
          <a:endParaRPr kumimoji="1" lang="en-US" altLang="ja-JP" sz="1100"/>
        </a:p>
        <a:p>
          <a:r>
            <a:rPr kumimoji="1" lang="en-US" altLang="ja-JP" sz="1100"/>
            <a:t>※</a:t>
          </a:r>
          <a:r>
            <a:rPr kumimoji="1" lang="ja-JP" altLang="en-US" sz="1100"/>
            <a:t>売上は申請時の直近決算期を</a:t>
          </a:r>
          <a:r>
            <a:rPr kumimoji="1" lang="en-US" altLang="ja-JP" sz="1100"/>
            <a:t>0</a:t>
          </a:r>
          <a:r>
            <a:rPr kumimoji="1" lang="ja-JP" altLang="en-US" sz="1100"/>
            <a:t>年目とし、</a:t>
          </a:r>
          <a:endParaRPr kumimoji="1" lang="en-US" altLang="ja-JP" sz="1100"/>
        </a:p>
        <a:p>
          <a:r>
            <a:rPr kumimoji="1" lang="ja-JP" altLang="en-US" sz="1100"/>
            <a:t>　</a:t>
          </a:r>
          <a:r>
            <a:rPr kumimoji="1" lang="ja-JP" altLang="en-US" sz="1100" b="1"/>
            <a:t>決算期の事業期間</a:t>
          </a:r>
          <a:r>
            <a:rPr kumimoji="1" lang="en-US" altLang="ja-JP" sz="1100" b="1"/>
            <a:t>1</a:t>
          </a:r>
          <a:r>
            <a:rPr kumimoji="1" lang="ja-JP" altLang="en-US" sz="1100" b="1"/>
            <a:t>年間</a:t>
          </a:r>
          <a:r>
            <a:rPr kumimoji="1" lang="ja-JP" altLang="en-US" sz="1100"/>
            <a:t>で計算してください。</a:t>
          </a:r>
          <a:endParaRPr kumimoji="1" lang="en-US" altLang="ja-JP" sz="1100"/>
        </a:p>
        <a:p>
          <a:r>
            <a:rPr kumimoji="1" lang="en-US" altLang="ja-JP" sz="1100"/>
            <a:t>※</a:t>
          </a:r>
          <a:r>
            <a:rPr kumimoji="1" lang="ja-JP" altLang="en-US" sz="1100"/>
            <a:t>事業完了後、</a:t>
          </a:r>
          <a:r>
            <a:rPr kumimoji="1" lang="en-US" altLang="ja-JP" sz="1100"/>
            <a:t>3</a:t>
          </a:r>
          <a:r>
            <a:rPr kumimoji="1" lang="ja-JP" altLang="en-US" sz="1100"/>
            <a:t>年間報告が必要です。</a:t>
          </a:r>
        </a:p>
      </xdr:txBody>
    </xdr:sp>
    <xdr:clientData/>
  </xdr:twoCellAnchor>
  <xdr:twoCellAnchor>
    <xdr:from>
      <xdr:col>28</xdr:col>
      <xdr:colOff>171450</xdr:colOff>
      <xdr:row>1</xdr:row>
      <xdr:rowOff>66675</xdr:rowOff>
    </xdr:from>
    <xdr:to>
      <xdr:col>37</xdr:col>
      <xdr:colOff>152401</xdr:colOff>
      <xdr:row>4</xdr:row>
      <xdr:rowOff>203201</xdr:rowOff>
    </xdr:to>
    <xdr:sp macro="" textlink="">
      <xdr:nvSpPr>
        <xdr:cNvPr id="5" name="テキスト ボックス 4">
          <a:extLst>
            <a:ext uri="{FF2B5EF4-FFF2-40B4-BE49-F238E27FC236}">
              <a16:creationId xmlns:a16="http://schemas.microsoft.com/office/drawing/2014/main" id="{D528718B-62D7-4640-8D3D-AEF72DCE5C19}"/>
            </a:ext>
          </a:extLst>
        </xdr:cNvPr>
        <xdr:cNvSpPr txBox="1"/>
      </xdr:nvSpPr>
      <xdr:spPr>
        <a:xfrm>
          <a:off x="6667500" y="190500"/>
          <a:ext cx="2124076" cy="736601"/>
        </a:xfrm>
        <a:prstGeom prst="wedgeRectCallout">
          <a:avLst>
            <a:gd name="adj1" fmla="val -84859"/>
            <a:gd name="adj2" fmla="val 397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sng"/>
            <a:t>直近の決算書とともに</a:t>
          </a:r>
          <a:r>
            <a:rPr kumimoji="1" lang="ja-JP" altLang="en-US" sz="1100"/>
            <a:t>県連の定める日までに提出ください。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F40"/>
  <sheetViews>
    <sheetView showGridLines="0" tabSelected="1" zoomScaleNormal="100" workbookViewId="0">
      <selection activeCell="B7" sqref="B7"/>
    </sheetView>
  </sheetViews>
  <sheetFormatPr defaultRowHeight="18.75"/>
  <cols>
    <col min="1" max="1" width="17.25" bestFit="1" customWidth="1"/>
    <col min="2" max="2" width="49" customWidth="1"/>
    <col min="4" max="4" width="3.625" bestFit="1" customWidth="1"/>
  </cols>
  <sheetData>
    <row r="1" spans="1:6">
      <c r="A1" s="102" t="s">
        <v>16</v>
      </c>
      <c r="B1" s="95" t="s">
        <v>183</v>
      </c>
    </row>
    <row r="2" spans="1:6">
      <c r="A2" s="103"/>
      <c r="B2" s="96" t="s">
        <v>184</v>
      </c>
    </row>
    <row r="3" spans="1:6">
      <c r="A3" s="4" t="s">
        <v>15</v>
      </c>
      <c r="B3" s="97" t="s">
        <v>219</v>
      </c>
    </row>
    <row r="4" spans="1:6">
      <c r="A4" s="4" t="s">
        <v>11</v>
      </c>
      <c r="B4" s="97"/>
      <c r="C4" s="82"/>
      <c r="D4" s="90" t="s">
        <v>172</v>
      </c>
      <c r="E4" s="83"/>
      <c r="F4" s="83"/>
    </row>
    <row r="5" spans="1:6">
      <c r="D5" s="63" t="s">
        <v>173</v>
      </c>
    </row>
    <row r="6" spans="1:6">
      <c r="A6" s="29" t="s">
        <v>8</v>
      </c>
      <c r="B6" s="30"/>
      <c r="D6" s="63" t="s">
        <v>173</v>
      </c>
    </row>
    <row r="7" spans="1:6">
      <c r="A7" s="32" t="s">
        <v>1</v>
      </c>
      <c r="B7" s="27"/>
      <c r="D7" s="63" t="s">
        <v>173</v>
      </c>
    </row>
    <row r="8" spans="1:6">
      <c r="A8" s="32" t="s">
        <v>7</v>
      </c>
      <c r="B8" s="27"/>
      <c r="D8" s="63" t="s">
        <v>173</v>
      </c>
    </row>
    <row r="9" spans="1:6">
      <c r="A9" s="32" t="s">
        <v>3</v>
      </c>
      <c r="B9" s="27"/>
      <c r="D9" s="63" t="s">
        <v>173</v>
      </c>
    </row>
    <row r="10" spans="1:6">
      <c r="A10" s="32" t="s">
        <v>4</v>
      </c>
      <c r="B10" s="27"/>
      <c r="D10" s="63" t="s">
        <v>173</v>
      </c>
    </row>
    <row r="11" spans="1:6">
      <c r="A11" s="32" t="s">
        <v>5</v>
      </c>
      <c r="B11" s="27"/>
      <c r="D11" s="63" t="s">
        <v>173</v>
      </c>
    </row>
    <row r="12" spans="1:6">
      <c r="A12" s="29" t="s">
        <v>6</v>
      </c>
      <c r="B12" s="31"/>
      <c r="D12" s="63" t="s">
        <v>173</v>
      </c>
      <c r="E12" s="63" t="s">
        <v>175</v>
      </c>
    </row>
    <row r="13" spans="1:6">
      <c r="A13" s="32" t="s">
        <v>9</v>
      </c>
      <c r="B13" s="27"/>
      <c r="D13" s="63" t="s">
        <v>173</v>
      </c>
    </row>
    <row r="14" spans="1:6">
      <c r="A14" s="32" t="s">
        <v>2</v>
      </c>
      <c r="B14" s="27"/>
      <c r="D14" s="63" t="s">
        <v>173</v>
      </c>
    </row>
    <row r="15" spans="1:6">
      <c r="A15" s="32" t="s">
        <v>5</v>
      </c>
      <c r="B15" s="27"/>
      <c r="D15" s="63" t="s">
        <v>173</v>
      </c>
    </row>
    <row r="16" spans="1:6">
      <c r="A16" s="32" t="s">
        <v>10</v>
      </c>
      <c r="B16" s="28"/>
      <c r="D16" s="63" t="s">
        <v>173</v>
      </c>
    </row>
    <row r="17" spans="1:6">
      <c r="B17" s="1"/>
      <c r="D17" s="63" t="s">
        <v>173</v>
      </c>
    </row>
    <row r="18" spans="1:6">
      <c r="A18" s="54" t="s">
        <v>94</v>
      </c>
      <c r="B18" s="24" t="s">
        <v>189</v>
      </c>
      <c r="D18" s="63" t="s">
        <v>173</v>
      </c>
    </row>
    <row r="19" spans="1:6">
      <c r="A19" s="55" t="s">
        <v>97</v>
      </c>
      <c r="B19" s="45"/>
      <c r="D19" s="63" t="s">
        <v>173</v>
      </c>
    </row>
    <row r="20" spans="1:6">
      <c r="A20" s="55" t="s">
        <v>98</v>
      </c>
      <c r="B20" s="45"/>
      <c r="D20" s="63" t="s">
        <v>173</v>
      </c>
    </row>
    <row r="21" spans="1:6">
      <c r="D21" s="63" t="s">
        <v>173</v>
      </c>
    </row>
    <row r="22" spans="1:6">
      <c r="A22" s="47" t="s">
        <v>80</v>
      </c>
      <c r="B22" s="25" t="s">
        <v>220</v>
      </c>
      <c r="C22" s="87"/>
      <c r="D22" s="91" t="s">
        <v>174</v>
      </c>
      <c r="E22" s="88"/>
      <c r="F22" s="88"/>
    </row>
    <row r="24" spans="1:6">
      <c r="A24" s="48" t="s">
        <v>81</v>
      </c>
      <c r="B24" s="25" t="s">
        <v>220</v>
      </c>
    </row>
    <row r="26" spans="1:6">
      <c r="A26" s="49" t="s">
        <v>82</v>
      </c>
      <c r="B26" s="25" t="s">
        <v>220</v>
      </c>
      <c r="E26" t="s">
        <v>204</v>
      </c>
    </row>
    <row r="28" spans="1:6">
      <c r="A28" s="61" t="s">
        <v>109</v>
      </c>
      <c r="B28" s="25" t="s">
        <v>220</v>
      </c>
      <c r="E28" t="s">
        <v>205</v>
      </c>
    </row>
    <row r="29" spans="1:6">
      <c r="A29" s="98" t="s">
        <v>206</v>
      </c>
      <c r="B29" s="25">
        <v>46053</v>
      </c>
      <c r="E29" s="92" t="s">
        <v>221</v>
      </c>
    </row>
    <row r="30" spans="1:6">
      <c r="A30" s="99" t="s">
        <v>83</v>
      </c>
      <c r="B30" s="25" t="s">
        <v>220</v>
      </c>
      <c r="E30" t="s">
        <v>222</v>
      </c>
    </row>
    <row r="32" spans="1:6">
      <c r="A32" s="50" t="s">
        <v>84</v>
      </c>
      <c r="B32" s="25" t="s">
        <v>220</v>
      </c>
      <c r="E32" t="s">
        <v>194</v>
      </c>
    </row>
    <row r="33" spans="1:2">
      <c r="A33" s="51" t="s">
        <v>66</v>
      </c>
      <c r="B33" s="45"/>
    </row>
    <row r="34" spans="1:2">
      <c r="A34" s="51" t="s">
        <v>74</v>
      </c>
      <c r="B34" s="64">
        <f>B33</f>
        <v>0</v>
      </c>
    </row>
    <row r="35" spans="1:2">
      <c r="A35" s="51" t="s">
        <v>75</v>
      </c>
      <c r="B35" s="36"/>
    </row>
    <row r="36" spans="1:2">
      <c r="A36" s="51" t="s">
        <v>76</v>
      </c>
      <c r="B36" s="36"/>
    </row>
    <row r="37" spans="1:2">
      <c r="A37" s="51" t="s">
        <v>77</v>
      </c>
      <c r="B37" s="36"/>
    </row>
    <row r="38" spans="1:2">
      <c r="A38" s="51" t="s">
        <v>78</v>
      </c>
      <c r="B38" s="36"/>
    </row>
    <row r="39" spans="1:2">
      <c r="A39" s="51" t="s">
        <v>85</v>
      </c>
      <c r="B39" s="36"/>
    </row>
    <row r="40" spans="1:2">
      <c r="A40" s="51" t="s">
        <v>79</v>
      </c>
      <c r="B40" s="36"/>
    </row>
  </sheetData>
  <sheetProtection algorithmName="SHA-512" hashValue="v/FV+YjMLyhptryHrjhkdmiF0hjoTlBdp02Lw4mxtRHqkm29R+jQUGQ4yiAE9LW1ZJLtqvJzP66VyICTxxe0tA==" saltValue="oWx1ImkSImPaY0267y3Z4Q==" spinCount="100000" sheet="1" objects="1" scenarios="1"/>
  <mergeCells count="1">
    <mergeCell ref="A1:A2"/>
  </mergeCells>
  <phoneticPr fontId="2"/>
  <dataValidations count="2">
    <dataValidation type="list" allowBlank="1" showInputMessage="1" showErrorMessage="1" sqref="B18" xr:uid="{00000000-0002-0000-0000-000001000000}">
      <formula1>"飲食業,商業,サービス業"</formula1>
    </dataValidation>
    <dataValidation imeMode="halfKatakana" allowBlank="1" showInputMessage="1" showErrorMessage="1" sqref="B39" xr:uid="{00000000-0002-0000-0000-000002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K43"/>
  <sheetViews>
    <sheetView showGridLines="0" topLeftCell="A10" zoomScale="90" zoomScaleNormal="90" workbookViewId="0">
      <selection activeCell="AI19" sqref="AI19"/>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135</v>
      </c>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102</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承認申請日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136</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103</v>
      </c>
    </row>
    <row r="26" spans="1:25">
      <c r="B26" t="s">
        <v>141</v>
      </c>
    </row>
    <row r="28" spans="1:25">
      <c r="A28" s="19" t="s">
        <v>26</v>
      </c>
    </row>
    <row r="29" spans="1:25">
      <c r="B29" t="s">
        <v>137</v>
      </c>
    </row>
    <row r="30" spans="1:25">
      <c r="B30" t="s">
        <v>138</v>
      </c>
    </row>
    <row r="32" spans="1:25">
      <c r="A32" s="19" t="s">
        <v>139</v>
      </c>
    </row>
    <row r="33" spans="1:24">
      <c r="B33" t="s">
        <v>198</v>
      </c>
    </row>
    <row r="34" spans="1:24">
      <c r="C34" t="s">
        <v>202</v>
      </c>
    </row>
    <row r="35" spans="1:24">
      <c r="C35" t="s">
        <v>203</v>
      </c>
    </row>
    <row r="36" spans="1:24">
      <c r="C36" t="s">
        <v>223</v>
      </c>
    </row>
    <row r="37" spans="1:24">
      <c r="B37" t="s">
        <v>195</v>
      </c>
    </row>
    <row r="38" spans="1:24">
      <c r="B38" t="s">
        <v>196</v>
      </c>
    </row>
    <row r="39" spans="1:24">
      <c r="A39" s="92"/>
      <c r="B39" t="s">
        <v>197</v>
      </c>
    </row>
    <row r="40" spans="1:24" ht="18.75" customHeight="1">
      <c r="C40" s="3"/>
      <c r="D40" s="3"/>
      <c r="E40" s="3"/>
      <c r="F40" s="3"/>
      <c r="G40" s="3"/>
      <c r="H40" s="3"/>
      <c r="I40" s="3"/>
      <c r="J40" s="3"/>
      <c r="K40" s="3"/>
      <c r="L40" s="3"/>
      <c r="M40" s="3"/>
      <c r="N40" s="3"/>
      <c r="O40" s="3"/>
      <c r="P40" s="3"/>
      <c r="Q40" s="3"/>
      <c r="R40" s="3"/>
      <c r="S40" s="3"/>
      <c r="T40" s="3"/>
      <c r="U40" s="3"/>
      <c r="V40" s="3"/>
      <c r="W40" s="3"/>
      <c r="X40" s="3"/>
    </row>
    <row r="41" spans="1:24">
      <c r="A41" s="19" t="s">
        <v>27</v>
      </c>
      <c r="C41" s="3"/>
      <c r="D41" s="3"/>
      <c r="E41" s="3"/>
      <c r="F41" s="3"/>
      <c r="G41" s="3"/>
      <c r="H41" s="3"/>
      <c r="I41" s="3"/>
      <c r="J41" s="3"/>
      <c r="K41" s="3"/>
      <c r="L41" s="3"/>
      <c r="M41" s="3"/>
      <c r="N41" s="3"/>
      <c r="O41" s="3"/>
      <c r="P41" s="3"/>
      <c r="Q41" s="3"/>
      <c r="R41" s="3"/>
      <c r="S41" s="3"/>
      <c r="T41" s="3"/>
      <c r="U41" s="3"/>
      <c r="V41" s="3"/>
      <c r="W41" s="3"/>
      <c r="X41" s="3"/>
    </row>
    <row r="42" spans="1:24">
      <c r="B42" s="3"/>
      <c r="C42" s="3"/>
      <c r="D42" s="3"/>
      <c r="E42" s="3"/>
      <c r="F42" s="3"/>
      <c r="G42" s="3"/>
      <c r="H42" s="3"/>
      <c r="I42" s="3"/>
      <c r="J42" s="3"/>
      <c r="K42" s="3"/>
      <c r="L42" s="3"/>
      <c r="M42" s="3"/>
      <c r="N42" s="3"/>
      <c r="O42" s="3"/>
      <c r="P42" s="3"/>
      <c r="Q42" s="3"/>
      <c r="R42" s="3"/>
      <c r="S42" s="3"/>
      <c r="T42" s="3"/>
      <c r="U42" s="3"/>
      <c r="V42" s="3"/>
      <c r="W42" s="3"/>
      <c r="X42" s="3"/>
    </row>
    <row r="43" spans="1:24">
      <c r="A43" s="19"/>
    </row>
  </sheetData>
  <sheetProtection algorithmName="SHA-512" hashValue="0V7PBdhkSMH2O7XZII0nAm6s4G0Hri/IvgZgWvhjrUd6ez/FTI0z8GmLtuKE0+NOUKvgmV/+yZm1O1D8s1n5EQ==" saltValue="TEYuZW9OG9jTpNY3fADQHA==" spinCount="100000" sheet="1" objects="1" scenarios="1"/>
  <mergeCells count="17">
    <mergeCell ref="A23:Y23"/>
    <mergeCell ref="H15:J15"/>
    <mergeCell ref="K13:X13"/>
    <mergeCell ref="H13:J13"/>
    <mergeCell ref="H14:J14"/>
    <mergeCell ref="I19:K19"/>
    <mergeCell ref="L17:X17"/>
    <mergeCell ref="L18:X18"/>
    <mergeCell ref="L19:X19"/>
    <mergeCell ref="K14:X14"/>
    <mergeCell ref="K15:X15"/>
    <mergeCell ref="A5:X5"/>
    <mergeCell ref="A6:X6"/>
    <mergeCell ref="A7:X7"/>
    <mergeCell ref="I17:K17"/>
    <mergeCell ref="I18:K18"/>
    <mergeCell ref="R9:X9"/>
  </mergeCells>
  <phoneticPr fontId="2"/>
  <printOptions horizontalCentered="1"/>
  <pageMargins left="0.70866141732283472" right="0.70866141732283472" top="0.74803149606299213" bottom="0.3937007874015748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X38"/>
  <sheetViews>
    <sheetView showGridLines="0" zoomScaleNormal="100" zoomScaleSheetLayoutView="80" workbookViewId="0">
      <selection activeCell="E38" sqref="E38:H38"/>
    </sheetView>
  </sheetViews>
  <sheetFormatPr defaultColWidth="3.125" defaultRowHeight="18.75"/>
  <cols>
    <col min="1" max="19" width="3.125" style="6"/>
    <col min="20" max="20" width="6" style="6" bestFit="1" customWidth="1"/>
    <col min="21" max="16384" width="3.125" style="6"/>
  </cols>
  <sheetData>
    <row r="1" spans="2:24">
      <c r="X1" s="77"/>
    </row>
    <row r="2" spans="2:24">
      <c r="B2" s="78" t="str">
        <f>"名称："&amp;名称</f>
        <v>名称：</v>
      </c>
      <c r="X2" s="56"/>
    </row>
    <row r="3" spans="2:24" ht="5.0999999999999996" customHeight="1">
      <c r="B3" s="78"/>
      <c r="X3" s="56"/>
    </row>
    <row r="4" spans="2:24" ht="24">
      <c r="B4" s="39" t="s">
        <v>209</v>
      </c>
    </row>
    <row r="5" spans="2:24" ht="5.0999999999999996" customHeight="1"/>
    <row r="6" spans="2:24">
      <c r="B6" s="132" t="s">
        <v>99</v>
      </c>
      <c r="C6" s="133"/>
      <c r="D6" s="133"/>
      <c r="E6" s="137" t="str">
        <f>対象業種</f>
        <v>飲食業</v>
      </c>
      <c r="F6" s="138"/>
      <c r="G6" s="138"/>
      <c r="H6" s="139"/>
      <c r="I6" s="57"/>
      <c r="J6" s="132" t="s">
        <v>95</v>
      </c>
      <c r="K6" s="133"/>
      <c r="L6" s="134"/>
      <c r="M6" s="137">
        <f>従業員数</f>
        <v>0</v>
      </c>
      <c r="N6" s="138"/>
      <c r="O6" s="65" t="s">
        <v>100</v>
      </c>
      <c r="P6" s="7"/>
      <c r="Q6" s="132" t="s">
        <v>210</v>
      </c>
      <c r="R6" s="133"/>
      <c r="S6" s="134"/>
      <c r="T6" s="130">
        <f>資本金等</f>
        <v>0</v>
      </c>
      <c r="U6" s="131"/>
      <c r="V6" s="131"/>
      <c r="W6" s="135" t="s">
        <v>101</v>
      </c>
      <c r="X6" s="136"/>
    </row>
    <row r="8" spans="2:24" ht="21" customHeight="1">
      <c r="B8" s="168" t="s">
        <v>16</v>
      </c>
      <c r="C8" s="162"/>
      <c r="D8" s="162"/>
      <c r="E8" s="162"/>
      <c r="F8" s="162"/>
      <c r="G8" s="162"/>
      <c r="H8" s="169"/>
      <c r="I8" s="169"/>
      <c r="J8" s="169"/>
      <c r="K8" s="169"/>
      <c r="L8" s="169"/>
      <c r="M8" s="169"/>
      <c r="N8" s="169"/>
      <c r="O8" s="169"/>
      <c r="P8" s="169"/>
      <c r="Q8" s="169"/>
      <c r="R8" s="169"/>
      <c r="S8" s="169"/>
      <c r="T8" s="169"/>
      <c r="U8" s="169"/>
      <c r="V8" s="169"/>
      <c r="W8" s="169"/>
      <c r="X8" s="169"/>
    </row>
    <row r="9" spans="2:24" ht="21" customHeight="1">
      <c r="B9" s="162"/>
      <c r="C9" s="162"/>
      <c r="D9" s="162"/>
      <c r="E9" s="162"/>
      <c r="F9" s="162"/>
      <c r="G9" s="162"/>
      <c r="H9" s="169"/>
      <c r="I9" s="169"/>
      <c r="J9" s="169"/>
      <c r="K9" s="169"/>
      <c r="L9" s="169"/>
      <c r="M9" s="169"/>
      <c r="N9" s="169"/>
      <c r="O9" s="169"/>
      <c r="P9" s="169"/>
      <c r="Q9" s="169"/>
      <c r="R9" s="169"/>
      <c r="S9" s="169"/>
      <c r="T9" s="169"/>
      <c r="U9" s="169"/>
      <c r="V9" s="169"/>
      <c r="W9" s="169"/>
      <c r="X9" s="169"/>
    </row>
    <row r="11" spans="2:24" ht="21" customHeight="1">
      <c r="B11" s="168" t="s">
        <v>208</v>
      </c>
      <c r="C11" s="162"/>
      <c r="D11" s="162"/>
      <c r="E11" s="162"/>
      <c r="F11" s="162"/>
      <c r="G11" s="162"/>
      <c r="H11" s="170"/>
      <c r="I11" s="170"/>
      <c r="J11" s="170"/>
      <c r="K11" s="170"/>
      <c r="L11" s="170"/>
      <c r="M11" s="170"/>
      <c r="N11" s="170"/>
      <c r="O11" s="170"/>
      <c r="P11" s="170"/>
      <c r="Q11" s="170"/>
      <c r="R11" s="170"/>
      <c r="S11" s="170"/>
      <c r="T11" s="170"/>
      <c r="U11" s="170"/>
      <c r="V11" s="170"/>
      <c r="W11" s="170"/>
      <c r="X11" s="170"/>
    </row>
    <row r="12" spans="2:24" ht="21" customHeight="1">
      <c r="B12" s="162"/>
      <c r="C12" s="162"/>
      <c r="D12" s="162"/>
      <c r="E12" s="162"/>
      <c r="F12" s="162"/>
      <c r="G12" s="162"/>
      <c r="H12" s="170"/>
      <c r="I12" s="170"/>
      <c r="J12" s="170"/>
      <c r="K12" s="170"/>
      <c r="L12" s="170"/>
      <c r="M12" s="170"/>
      <c r="N12" s="170"/>
      <c r="O12" s="170"/>
      <c r="P12" s="170"/>
      <c r="Q12" s="170"/>
      <c r="R12" s="170"/>
      <c r="S12" s="170"/>
      <c r="T12" s="170"/>
      <c r="U12" s="170"/>
      <c r="V12" s="170"/>
      <c r="W12" s="170"/>
      <c r="X12" s="170"/>
    </row>
    <row r="13" spans="2:24" ht="21" customHeight="1">
      <c r="B13" s="162"/>
      <c r="C13" s="162"/>
      <c r="D13" s="162"/>
      <c r="E13" s="162"/>
      <c r="F13" s="162"/>
      <c r="G13" s="162"/>
      <c r="H13" s="170"/>
      <c r="I13" s="170"/>
      <c r="J13" s="170"/>
      <c r="K13" s="170"/>
      <c r="L13" s="170"/>
      <c r="M13" s="170"/>
      <c r="N13" s="170"/>
      <c r="O13" s="170"/>
      <c r="P13" s="170"/>
      <c r="Q13" s="170"/>
      <c r="R13" s="170"/>
      <c r="S13" s="170"/>
      <c r="T13" s="170"/>
      <c r="U13" s="170"/>
      <c r="V13" s="170"/>
      <c r="W13" s="170"/>
      <c r="X13" s="170"/>
    </row>
    <row r="15" spans="2:24" ht="21" customHeight="1">
      <c r="B15" s="162" t="s">
        <v>207</v>
      </c>
      <c r="C15" s="162"/>
      <c r="D15" s="162"/>
      <c r="E15" s="162"/>
      <c r="F15" s="162"/>
      <c r="G15" s="162"/>
      <c r="H15" s="166" t="s">
        <v>178</v>
      </c>
      <c r="I15" s="166"/>
      <c r="J15" s="166"/>
      <c r="K15" s="166"/>
      <c r="L15" s="166"/>
      <c r="M15" s="166"/>
      <c r="N15" s="7" t="s">
        <v>34</v>
      </c>
      <c r="O15" s="167">
        <f>'共通項目(入力)'!B29</f>
        <v>46053</v>
      </c>
      <c r="P15" s="167"/>
      <c r="Q15" s="167"/>
      <c r="R15" s="167"/>
      <c r="S15" s="167"/>
      <c r="T15" s="167"/>
    </row>
    <row r="17" spans="2:24" ht="21" customHeight="1">
      <c r="B17" s="162" t="s">
        <v>36</v>
      </c>
      <c r="C17" s="162"/>
      <c r="D17" s="162"/>
      <c r="E17" s="163"/>
      <c r="F17" s="163"/>
      <c r="G17" s="163"/>
      <c r="H17" s="163"/>
      <c r="I17" s="163"/>
      <c r="J17" s="164" t="s">
        <v>188</v>
      </c>
      <c r="K17" s="164"/>
      <c r="L17" s="164"/>
      <c r="M17" s="37" t="str">
        <f>IF(J17="無","",IF(J17="有",IF(E18="","下記に利用した融資名を１つ入力","")))</f>
        <v/>
      </c>
    </row>
    <row r="18" spans="2:24">
      <c r="B18" s="100"/>
      <c r="C18" s="101"/>
      <c r="D18" s="60" t="s">
        <v>211</v>
      </c>
      <c r="E18" s="165"/>
      <c r="F18" s="165"/>
      <c r="G18" s="165"/>
      <c r="H18" s="165"/>
      <c r="I18" s="165"/>
      <c r="J18" s="165"/>
      <c r="K18" s="165"/>
      <c r="L18" s="165"/>
      <c r="M18" s="165"/>
      <c r="N18" s="165"/>
      <c r="O18" s="165"/>
      <c r="P18" s="165"/>
      <c r="Q18" s="165"/>
      <c r="R18" s="165"/>
      <c r="S18" s="165"/>
      <c r="T18" s="165"/>
      <c r="U18" s="165"/>
      <c r="V18" s="165"/>
      <c r="W18" s="165"/>
      <c r="X18" s="165"/>
    </row>
    <row r="20" spans="2:24" ht="39.950000000000003" customHeight="1">
      <c r="B20" s="148" t="s">
        <v>38</v>
      </c>
      <c r="C20" s="148"/>
      <c r="D20" s="148"/>
      <c r="E20" s="148"/>
      <c r="F20" s="148"/>
      <c r="G20" s="148"/>
      <c r="H20" s="148"/>
      <c r="I20" s="148"/>
      <c r="J20" s="157" t="s">
        <v>39</v>
      </c>
      <c r="K20" s="157"/>
      <c r="L20" s="157"/>
      <c r="M20" s="157"/>
      <c r="N20" s="157"/>
      <c r="O20" s="157" t="s">
        <v>40</v>
      </c>
      <c r="P20" s="157"/>
      <c r="Q20" s="157"/>
      <c r="R20" s="157"/>
      <c r="S20" s="157"/>
      <c r="T20" s="157" t="s">
        <v>41</v>
      </c>
      <c r="U20" s="157"/>
      <c r="V20" s="157"/>
      <c r="W20" s="157"/>
      <c r="X20" s="157"/>
    </row>
    <row r="21" spans="2:24" ht="21" customHeight="1">
      <c r="B21" s="137" t="s">
        <v>216</v>
      </c>
      <c r="C21" s="138"/>
      <c r="D21" s="138"/>
      <c r="E21" s="138"/>
      <c r="F21" s="138"/>
      <c r="G21" s="138"/>
      <c r="H21" s="138"/>
      <c r="I21" s="139"/>
      <c r="J21" s="160">
        <f ca="1">SUMIF($B$27:$I$31,B21,$T$27:$X$31)</f>
        <v>0</v>
      </c>
      <c r="K21" s="160"/>
      <c r="L21" s="160"/>
      <c r="M21" s="160"/>
      <c r="N21" s="160"/>
      <c r="O21" s="160">
        <f ca="1">ROUNDDOWN(J21*10/110,0)</f>
        <v>0</v>
      </c>
      <c r="P21" s="160"/>
      <c r="Q21" s="160"/>
      <c r="R21" s="160"/>
      <c r="S21" s="160"/>
      <c r="T21" s="160">
        <f ca="1">IF(J21="","",J21-O21)</f>
        <v>0</v>
      </c>
      <c r="U21" s="160"/>
      <c r="V21" s="160"/>
      <c r="W21" s="160"/>
      <c r="X21" s="160"/>
    </row>
    <row r="22" spans="2:24" ht="21" customHeight="1">
      <c r="B22" s="161" t="s">
        <v>176</v>
      </c>
      <c r="C22" s="161"/>
      <c r="D22" s="161"/>
      <c r="E22" s="161"/>
      <c r="F22" s="161"/>
      <c r="G22" s="161"/>
      <c r="H22" s="161"/>
      <c r="I22" s="161"/>
      <c r="J22" s="160">
        <f ca="1">SUMIF($B$27:$I$31,B22,$T$27:$X$31)</f>
        <v>0</v>
      </c>
      <c r="K22" s="160"/>
      <c r="L22" s="160"/>
      <c r="M22" s="160"/>
      <c r="N22" s="160"/>
      <c r="O22" s="160">
        <f t="shared" ref="O22:O23" ca="1" si="0">ROUNDDOWN(J22*10/110,0)</f>
        <v>0</v>
      </c>
      <c r="P22" s="160"/>
      <c r="Q22" s="160"/>
      <c r="R22" s="160"/>
      <c r="S22" s="160"/>
      <c r="T22" s="160">
        <f ca="1">IF(J22="","",J22-O22)</f>
        <v>0</v>
      </c>
      <c r="U22" s="160"/>
      <c r="V22" s="160"/>
      <c r="W22" s="160"/>
      <c r="X22" s="160"/>
    </row>
    <row r="23" spans="2:24" ht="21" customHeight="1">
      <c r="B23" s="161" t="s">
        <v>217</v>
      </c>
      <c r="C23" s="161"/>
      <c r="D23" s="161"/>
      <c r="E23" s="161"/>
      <c r="F23" s="161"/>
      <c r="G23" s="161"/>
      <c r="H23" s="161"/>
      <c r="I23" s="161"/>
      <c r="J23" s="160">
        <f ca="1">SUMIF($B$27:$I$31,B23,$T$27:$X$31)</f>
        <v>0</v>
      </c>
      <c r="K23" s="160"/>
      <c r="L23" s="160"/>
      <c r="M23" s="160"/>
      <c r="N23" s="160"/>
      <c r="O23" s="160">
        <f t="shared" ca="1" si="0"/>
        <v>0</v>
      </c>
      <c r="P23" s="160"/>
      <c r="Q23" s="160"/>
      <c r="R23" s="160"/>
      <c r="S23" s="160"/>
      <c r="T23" s="160">
        <f ca="1">IF(J23="","",J23-O23)</f>
        <v>0</v>
      </c>
      <c r="U23" s="160"/>
      <c r="V23" s="160"/>
      <c r="W23" s="160"/>
      <c r="X23" s="160"/>
    </row>
    <row r="24" spans="2:24" ht="21" customHeight="1">
      <c r="B24" s="148" t="s">
        <v>20</v>
      </c>
      <c r="C24" s="148"/>
      <c r="D24" s="148"/>
      <c r="E24" s="148"/>
      <c r="F24" s="148"/>
      <c r="G24" s="148"/>
      <c r="H24" s="148"/>
      <c r="I24" s="148"/>
      <c r="J24" s="149">
        <f ca="1">SUM(J21:N23)</f>
        <v>0</v>
      </c>
      <c r="K24" s="149"/>
      <c r="L24" s="149"/>
      <c r="M24" s="149"/>
      <c r="N24" s="149"/>
      <c r="O24" s="159">
        <f ca="1">SUM(O21:S23)</f>
        <v>0</v>
      </c>
      <c r="P24" s="159"/>
      <c r="Q24" s="159"/>
      <c r="R24" s="159"/>
      <c r="S24" s="159"/>
      <c r="T24" s="149">
        <f ca="1">SUM(T21:X23)</f>
        <v>0</v>
      </c>
      <c r="U24" s="149"/>
      <c r="V24" s="149"/>
      <c r="W24" s="149"/>
      <c r="X24" s="149"/>
    </row>
    <row r="26" spans="2:24">
      <c r="B26" s="6" t="s">
        <v>61</v>
      </c>
    </row>
    <row r="27" spans="2:24" ht="39.950000000000003" customHeight="1">
      <c r="B27" s="148" t="s">
        <v>167</v>
      </c>
      <c r="C27" s="148"/>
      <c r="D27" s="148"/>
      <c r="E27" s="148"/>
      <c r="F27" s="148"/>
      <c r="G27" s="148"/>
      <c r="H27" s="148"/>
      <c r="I27" s="148" t="s">
        <v>46</v>
      </c>
      <c r="J27" s="148" t="s">
        <v>45</v>
      </c>
      <c r="K27" s="148"/>
      <c r="L27" s="148"/>
      <c r="M27" s="148"/>
      <c r="N27" s="148"/>
      <c r="O27" s="148"/>
      <c r="P27" s="148"/>
      <c r="Q27" s="148"/>
      <c r="R27" s="148"/>
      <c r="S27" s="148"/>
      <c r="T27" s="157" t="s">
        <v>168</v>
      </c>
      <c r="U27" s="148"/>
      <c r="V27" s="148"/>
      <c r="W27" s="148"/>
      <c r="X27" s="148"/>
    </row>
    <row r="28" spans="2:24" s="72" customFormat="1">
      <c r="B28" s="155" t="s">
        <v>42</v>
      </c>
      <c r="C28" s="155"/>
      <c r="D28" s="155"/>
      <c r="E28" s="155"/>
      <c r="F28" s="155"/>
      <c r="G28" s="155"/>
      <c r="H28" s="155"/>
      <c r="I28" s="155"/>
      <c r="J28" s="158"/>
      <c r="K28" s="158"/>
      <c r="L28" s="158"/>
      <c r="M28" s="158"/>
      <c r="N28" s="158"/>
      <c r="O28" s="158"/>
      <c r="P28" s="158"/>
      <c r="Q28" s="158"/>
      <c r="R28" s="158"/>
      <c r="S28" s="158"/>
      <c r="T28" s="156"/>
      <c r="U28" s="156"/>
      <c r="V28" s="156"/>
      <c r="W28" s="156"/>
      <c r="X28" s="156"/>
    </row>
    <row r="29" spans="2:24" s="72" customFormat="1">
      <c r="B29" s="155" t="s">
        <v>214</v>
      </c>
      <c r="C29" s="155"/>
      <c r="D29" s="155"/>
      <c r="E29" s="155"/>
      <c r="F29" s="155"/>
      <c r="G29" s="155"/>
      <c r="H29" s="155"/>
      <c r="I29" s="155"/>
      <c r="J29" s="158"/>
      <c r="K29" s="158"/>
      <c r="L29" s="158"/>
      <c r="M29" s="158"/>
      <c r="N29" s="158"/>
      <c r="O29" s="158"/>
      <c r="P29" s="158"/>
      <c r="Q29" s="158"/>
      <c r="R29" s="158"/>
      <c r="S29" s="158"/>
      <c r="T29" s="156"/>
      <c r="U29" s="156"/>
      <c r="V29" s="156"/>
      <c r="W29" s="156"/>
      <c r="X29" s="156"/>
    </row>
    <row r="30" spans="2:24" s="72" customFormat="1">
      <c r="B30" s="155" t="s">
        <v>215</v>
      </c>
      <c r="C30" s="155"/>
      <c r="D30" s="155"/>
      <c r="E30" s="155"/>
      <c r="F30" s="155"/>
      <c r="G30" s="155"/>
      <c r="H30" s="155"/>
      <c r="I30" s="155"/>
      <c r="J30" s="158"/>
      <c r="K30" s="158"/>
      <c r="L30" s="158"/>
      <c r="M30" s="158"/>
      <c r="N30" s="158"/>
      <c r="O30" s="158"/>
      <c r="P30" s="158"/>
      <c r="Q30" s="158"/>
      <c r="R30" s="158"/>
      <c r="S30" s="158"/>
      <c r="T30" s="172"/>
      <c r="U30" s="173"/>
      <c r="V30" s="173"/>
      <c r="W30" s="173"/>
      <c r="X30" s="174"/>
    </row>
    <row r="31" spans="2:24" s="72" customFormat="1">
      <c r="B31" s="67" t="s">
        <v>169</v>
      </c>
      <c r="C31" s="68"/>
      <c r="D31" s="68"/>
      <c r="E31" s="68"/>
      <c r="F31" s="68"/>
      <c r="G31" s="68"/>
      <c r="H31" s="68"/>
      <c r="I31" s="68"/>
      <c r="J31" s="69"/>
      <c r="K31" s="69"/>
      <c r="L31" s="69"/>
      <c r="M31" s="69"/>
      <c r="N31" s="69"/>
      <c r="O31" s="69"/>
      <c r="P31" s="69"/>
      <c r="Q31" s="69"/>
      <c r="R31" s="69"/>
      <c r="S31" s="69"/>
      <c r="T31" s="70"/>
      <c r="U31" s="70"/>
      <c r="V31" s="70"/>
      <c r="W31" s="70"/>
      <c r="X31" s="71"/>
    </row>
    <row r="33" spans="2:24" ht="21" customHeight="1">
      <c r="B33" s="148" t="s">
        <v>43</v>
      </c>
      <c r="C33" s="148"/>
      <c r="D33" s="148"/>
      <c r="E33" s="148"/>
      <c r="F33" s="148"/>
      <c r="G33" s="148"/>
      <c r="H33" s="154">
        <f>IF(J17="有",2/3,1/2)</f>
        <v>0.5</v>
      </c>
      <c r="I33" s="154"/>
      <c r="J33" s="154"/>
      <c r="K33" s="154"/>
      <c r="L33" s="154"/>
      <c r="M33" s="154"/>
      <c r="N33" s="154"/>
      <c r="O33" s="150" t="s">
        <v>55</v>
      </c>
      <c r="P33" s="150"/>
      <c r="Q33" s="150"/>
      <c r="R33" s="150"/>
      <c r="S33" s="150"/>
      <c r="T33" s="151" t="e">
        <f ca="1">ROUNDDOWN(IF(T35&gt;=2000000,2000000,IF(T35&lt;400000,"補助限度額未達",T35)),-3)</f>
        <v>#VALUE!</v>
      </c>
      <c r="U33" s="152"/>
      <c r="V33" s="152"/>
      <c r="W33" s="152"/>
      <c r="X33" s="153"/>
    </row>
    <row r="34" spans="2:24" ht="4.5" customHeight="1"/>
    <row r="35" spans="2:24" ht="18.75" hidden="1" customHeight="1">
      <c r="T35" s="171">
        <f ca="1">ROUNDDOWN(T24*H33,0)</f>
        <v>0</v>
      </c>
      <c r="U35" s="171"/>
      <c r="V35" s="171"/>
      <c r="W35" s="171"/>
      <c r="X35" s="171"/>
    </row>
    <row r="37" spans="2:24" ht="21" customHeight="1">
      <c r="B37" s="141" t="s">
        <v>190</v>
      </c>
      <c r="C37" s="142"/>
      <c r="D37" s="142"/>
      <c r="E37" s="142"/>
      <c r="F37" s="142"/>
      <c r="G37" s="142"/>
      <c r="H37" s="142"/>
      <c r="I37" s="142"/>
      <c r="J37" s="142"/>
      <c r="K37" s="142"/>
      <c r="L37" s="142"/>
      <c r="M37" s="142"/>
      <c r="N37" s="142"/>
      <c r="O37" s="143"/>
      <c r="P37" s="145">
        <f>MAX(E38,L38,S38)</f>
        <v>0</v>
      </c>
      <c r="Q37" s="146"/>
      <c r="R37" s="146"/>
      <c r="S37" s="147"/>
      <c r="T37" s="38" t="str">
        <f ca="1">IF(P37&gt;=J24,"","※売上未達")</f>
        <v/>
      </c>
    </row>
    <row r="38" spans="2:24" ht="21" customHeight="1">
      <c r="B38" s="144" t="s">
        <v>57</v>
      </c>
      <c r="C38" s="144"/>
      <c r="D38" s="144"/>
      <c r="E38" s="140"/>
      <c r="F38" s="140"/>
      <c r="G38" s="140"/>
      <c r="H38" s="140"/>
      <c r="I38" s="144" t="s">
        <v>58</v>
      </c>
      <c r="J38" s="144"/>
      <c r="K38" s="144"/>
      <c r="L38" s="140"/>
      <c r="M38" s="140"/>
      <c r="N38" s="140"/>
      <c r="O38" s="140"/>
      <c r="P38" s="144" t="s">
        <v>59</v>
      </c>
      <c r="Q38" s="144"/>
      <c r="R38" s="144"/>
      <c r="S38" s="140"/>
      <c r="T38" s="140"/>
      <c r="U38" s="140"/>
      <c r="V38" s="140"/>
    </row>
  </sheetData>
  <sheetProtection algorithmName="SHA-512" hashValue="IYO+k4QBjD5w5LWHCnP3DXVXXb/huyv/tMywCcRzBx3DsatPtvMFzpT4BV50UEIzeVwK5zw68rgbii7CLC2jCg==" saltValue="cJQUon+gykg32nsKzHz0GA==" spinCount="100000" sheet="1" insertRows="0" deleteRows="0"/>
  <mergeCells count="62">
    <mergeCell ref="T35:X35"/>
    <mergeCell ref="B29:I29"/>
    <mergeCell ref="J29:S29"/>
    <mergeCell ref="T29:X29"/>
    <mergeCell ref="T30:X30"/>
    <mergeCell ref="B15:G15"/>
    <mergeCell ref="H15:M15"/>
    <mergeCell ref="O15:T15"/>
    <mergeCell ref="B8:G9"/>
    <mergeCell ref="H8:X9"/>
    <mergeCell ref="B11:G13"/>
    <mergeCell ref="H11:X13"/>
    <mergeCell ref="B17:I17"/>
    <mergeCell ref="J17:L17"/>
    <mergeCell ref="J20:N20"/>
    <mergeCell ref="O20:S20"/>
    <mergeCell ref="T20:X20"/>
    <mergeCell ref="E18:X18"/>
    <mergeCell ref="T23:X23"/>
    <mergeCell ref="B20:I20"/>
    <mergeCell ref="B21:I21"/>
    <mergeCell ref="J21:N21"/>
    <mergeCell ref="O21:S21"/>
    <mergeCell ref="T21:X21"/>
    <mergeCell ref="B22:I22"/>
    <mergeCell ref="J22:N22"/>
    <mergeCell ref="O22:S22"/>
    <mergeCell ref="T22:X22"/>
    <mergeCell ref="B23:I23"/>
    <mergeCell ref="J23:N23"/>
    <mergeCell ref="O23:S23"/>
    <mergeCell ref="B24:I24"/>
    <mergeCell ref="J24:N24"/>
    <mergeCell ref="B33:G33"/>
    <mergeCell ref="O33:S33"/>
    <mergeCell ref="T33:X33"/>
    <mergeCell ref="H33:N33"/>
    <mergeCell ref="B30:I30"/>
    <mergeCell ref="B28:I28"/>
    <mergeCell ref="T28:X28"/>
    <mergeCell ref="B27:I27"/>
    <mergeCell ref="T27:X27"/>
    <mergeCell ref="J27:S27"/>
    <mergeCell ref="J28:S28"/>
    <mergeCell ref="O24:S24"/>
    <mergeCell ref="T24:X24"/>
    <mergeCell ref="J30:S30"/>
    <mergeCell ref="S38:V38"/>
    <mergeCell ref="B37:O37"/>
    <mergeCell ref="B38:D38"/>
    <mergeCell ref="I38:K38"/>
    <mergeCell ref="P38:R38"/>
    <mergeCell ref="P37:S37"/>
    <mergeCell ref="E38:H38"/>
    <mergeCell ref="L38:O38"/>
    <mergeCell ref="T6:V6"/>
    <mergeCell ref="Q6:S6"/>
    <mergeCell ref="W6:X6"/>
    <mergeCell ref="B6:D6"/>
    <mergeCell ref="E6:H6"/>
    <mergeCell ref="J6:L6"/>
    <mergeCell ref="M6:N6"/>
  </mergeCells>
  <phoneticPr fontId="2"/>
  <dataValidations count="2">
    <dataValidation type="list" allowBlank="1" showInputMessage="1" showErrorMessage="1" sqref="J17" xr:uid="{00000000-0002-0000-0300-000000000000}">
      <formula1>"有,無"</formula1>
    </dataValidation>
    <dataValidation type="list" allowBlank="1" showInputMessage="1" showErrorMessage="1" sqref="B28:B30" xr:uid="{00000000-0002-0000-0300-000001000000}">
      <formula1>"設備導入費,設備に関連する備品費,施設改修費"</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2:N25"/>
  <sheetViews>
    <sheetView showGridLines="0" workbookViewId="0">
      <selection activeCell="C25" sqref="C25"/>
    </sheetView>
  </sheetViews>
  <sheetFormatPr defaultColWidth="9" defaultRowHeight="18.75"/>
  <cols>
    <col min="1" max="1" width="3.625" style="6" customWidth="1"/>
    <col min="2" max="2" width="11" style="6" bestFit="1" customWidth="1"/>
    <col min="3" max="9" width="11.625" style="6" customWidth="1"/>
    <col min="10" max="10" width="10.25" style="6" bestFit="1" customWidth="1"/>
    <col min="11" max="16384" width="9" style="6"/>
  </cols>
  <sheetData>
    <row r="2" spans="2:14" ht="24">
      <c r="B2" s="18" t="s">
        <v>104</v>
      </c>
    </row>
    <row r="4" spans="2:14">
      <c r="B4" s="17" t="str">
        <f>"名称："&amp;名称</f>
        <v>名称：</v>
      </c>
    </row>
    <row r="5" spans="2:14">
      <c r="I5" s="14" t="s">
        <v>18</v>
      </c>
    </row>
    <row r="6" spans="2:14" hidden="1">
      <c r="C6" s="7">
        <v>-6</v>
      </c>
      <c r="D6" s="7">
        <v>-5</v>
      </c>
      <c r="E6" s="7">
        <v>-4</v>
      </c>
      <c r="F6" s="7">
        <v>-3</v>
      </c>
      <c r="G6" s="7">
        <v>-2</v>
      </c>
      <c r="H6" s="7">
        <v>-1</v>
      </c>
    </row>
    <row r="7" spans="2:14" ht="30" customHeight="1">
      <c r="B7" s="9" t="s">
        <v>170</v>
      </c>
      <c r="C7" s="8" t="e">
        <f t="shared" ref="C7:H7" si="0">EDATE(承認申請日,C6)</f>
        <v>#VALUE!</v>
      </c>
      <c r="D7" s="8" t="e">
        <f t="shared" si="0"/>
        <v>#VALUE!</v>
      </c>
      <c r="E7" s="8" t="e">
        <f t="shared" si="0"/>
        <v>#VALUE!</v>
      </c>
      <c r="F7" s="8" t="e">
        <f t="shared" si="0"/>
        <v>#VALUE!</v>
      </c>
      <c r="G7" s="8" t="e">
        <f t="shared" si="0"/>
        <v>#VALUE!</v>
      </c>
      <c r="H7" s="8" t="e">
        <f t="shared" si="0"/>
        <v>#VALUE!</v>
      </c>
      <c r="I7" s="9" t="s">
        <v>20</v>
      </c>
      <c r="J7" s="15"/>
    </row>
    <row r="8" spans="2:14" ht="30" customHeight="1">
      <c r="B8" s="10" t="s">
        <v>19</v>
      </c>
      <c r="C8" s="33"/>
      <c r="D8" s="33"/>
      <c r="E8" s="33">
        <v>100000</v>
      </c>
      <c r="F8" s="33">
        <v>100000</v>
      </c>
      <c r="G8" s="33">
        <v>100000</v>
      </c>
      <c r="H8" s="33"/>
      <c r="I8" s="34">
        <f>SUM(C8:H8)</f>
        <v>300000</v>
      </c>
    </row>
    <row r="9" spans="2:14" ht="30" customHeight="1">
      <c r="B9" s="7"/>
      <c r="C9" s="11" t="str">
        <f>IF(C16="減少率を確認ください。","",IF($I$10&gt;=4,$M$10,IF($I$11&lt;&gt;3,$M$10,$M$11)))</f>
        <v>2018年もしくは2019年の同時期の売上高を入力ください。</v>
      </c>
      <c r="D9" s="7"/>
      <c r="E9" s="7"/>
      <c r="F9" s="7"/>
      <c r="G9" s="7"/>
      <c r="H9" s="7"/>
      <c r="I9" s="7"/>
    </row>
    <row r="10" spans="2:14" hidden="1">
      <c r="B10" s="7"/>
      <c r="C10" s="7">
        <f>IF(C8&lt;&gt;"",1,0)</f>
        <v>0</v>
      </c>
      <c r="D10" s="7">
        <f t="shared" ref="D10:H10" si="1">IF(D8&lt;&gt;"",1,0)</f>
        <v>0</v>
      </c>
      <c r="E10" s="7">
        <f t="shared" si="1"/>
        <v>1</v>
      </c>
      <c r="F10" s="7">
        <f t="shared" si="1"/>
        <v>1</v>
      </c>
      <c r="G10" s="7">
        <f t="shared" si="1"/>
        <v>1</v>
      </c>
      <c r="H10" s="7">
        <f t="shared" si="1"/>
        <v>0</v>
      </c>
      <c r="I10" s="7">
        <f>SUM(C10:H10)</f>
        <v>3</v>
      </c>
      <c r="M10" s="6" t="s">
        <v>21</v>
      </c>
    </row>
    <row r="11" spans="2:14" hidden="1">
      <c r="B11" s="7"/>
      <c r="C11" s="7"/>
      <c r="D11" s="7"/>
      <c r="E11" s="7">
        <f>SUM(C10:E10)</f>
        <v>1</v>
      </c>
      <c r="F11" s="7">
        <f t="shared" ref="F11:G11" si="2">SUM(D10:F10)</f>
        <v>2</v>
      </c>
      <c r="G11" s="7">
        <f t="shared" si="2"/>
        <v>3</v>
      </c>
      <c r="H11" s="7">
        <f>SUM(F10:H10)</f>
        <v>2</v>
      </c>
      <c r="I11" s="7">
        <f>MAX(E11:H11)</f>
        <v>3</v>
      </c>
      <c r="M11" s="6" t="s">
        <v>22</v>
      </c>
    </row>
    <row r="12" spans="2:14">
      <c r="B12" s="7"/>
      <c r="C12" s="7"/>
      <c r="D12" s="7"/>
      <c r="E12" s="7"/>
      <c r="F12" s="7"/>
      <c r="G12" s="7"/>
      <c r="H12" s="7"/>
      <c r="I12" s="7"/>
    </row>
    <row r="13" spans="2:14" ht="30" customHeight="1">
      <c r="B13" s="13" t="s">
        <v>23</v>
      </c>
      <c r="C13" s="12" t="e">
        <f>MONTH(C7)&amp;"月"</f>
        <v>#VALUE!</v>
      </c>
      <c r="D13" s="12" t="e">
        <f t="shared" ref="D13:H13" si="3">MONTH(D7)&amp;"月"</f>
        <v>#VALUE!</v>
      </c>
      <c r="E13" s="12" t="e">
        <f t="shared" si="3"/>
        <v>#VALUE!</v>
      </c>
      <c r="F13" s="12" t="e">
        <f t="shared" si="3"/>
        <v>#VALUE!</v>
      </c>
      <c r="G13" s="12" t="e">
        <f t="shared" si="3"/>
        <v>#VALUE!</v>
      </c>
      <c r="H13" s="12" t="e">
        <f t="shared" si="3"/>
        <v>#VALUE!</v>
      </c>
      <c r="I13" s="9" t="s">
        <v>20</v>
      </c>
      <c r="J13" s="7"/>
      <c r="K13" s="7"/>
      <c r="L13" s="7"/>
      <c r="M13" s="7"/>
      <c r="N13" s="7"/>
    </row>
    <row r="14" spans="2:14" ht="30" customHeight="1">
      <c r="B14" s="10" t="s">
        <v>24</v>
      </c>
      <c r="C14" s="35"/>
      <c r="D14" s="35"/>
      <c r="E14" s="35"/>
      <c r="F14" s="35"/>
      <c r="G14" s="35"/>
      <c r="H14" s="35"/>
      <c r="I14" s="34">
        <f>SUM(C14:H14)</f>
        <v>0</v>
      </c>
    </row>
    <row r="15" spans="2:14" ht="30" customHeight="1">
      <c r="B15" s="10" t="s">
        <v>25</v>
      </c>
      <c r="C15" s="35"/>
      <c r="D15" s="35"/>
      <c r="E15" s="35"/>
      <c r="F15" s="35"/>
      <c r="G15" s="35"/>
      <c r="H15" s="35"/>
      <c r="I15" s="34">
        <f>SUM(C15:H15)</f>
        <v>0</v>
      </c>
    </row>
    <row r="16" spans="2:14">
      <c r="C16" s="11" t="str">
        <f>IF(AND($I$17=0,$I$18=0),M17,IF(AND($I$17&lt;&gt;0,$I$18&lt;&gt;0),M17,IF(OR(I20=3,I21=3),"減少率を確認ください。",M18)))</f>
        <v>2018年もしくは2019年の同時期の売上高を入力ください。</v>
      </c>
    </row>
    <row r="17" spans="2:13" hidden="1">
      <c r="B17" s="6" t="s">
        <v>24</v>
      </c>
      <c r="C17" s="7">
        <f>IF(C14&lt;&gt;"",1,0)</f>
        <v>0</v>
      </c>
      <c r="D17" s="7">
        <f t="shared" ref="D17:H18" si="4">IF(D14&lt;&gt;"",1,0)</f>
        <v>0</v>
      </c>
      <c r="E17" s="7">
        <f t="shared" si="4"/>
        <v>0</v>
      </c>
      <c r="F17" s="7">
        <f t="shared" si="4"/>
        <v>0</v>
      </c>
      <c r="G17" s="7">
        <f t="shared" si="4"/>
        <v>0</v>
      </c>
      <c r="H17" s="7">
        <f t="shared" si="4"/>
        <v>0</v>
      </c>
      <c r="I17" s="7">
        <f>SUM(C17:H17)</f>
        <v>0</v>
      </c>
      <c r="M17" s="6" t="s">
        <v>22</v>
      </c>
    </row>
    <row r="18" spans="2:13" hidden="1">
      <c r="B18" s="6" t="s">
        <v>25</v>
      </c>
      <c r="C18" s="7">
        <f>IF(C15&lt;&gt;"",1,0)</f>
        <v>0</v>
      </c>
      <c r="D18" s="7">
        <f t="shared" si="4"/>
        <v>0</v>
      </c>
      <c r="E18" s="7">
        <f t="shared" si="4"/>
        <v>0</v>
      </c>
      <c r="F18" s="7">
        <f t="shared" si="4"/>
        <v>0</v>
      </c>
      <c r="G18" s="7">
        <f t="shared" si="4"/>
        <v>0</v>
      </c>
      <c r="H18" s="7">
        <f t="shared" si="4"/>
        <v>0</v>
      </c>
      <c r="I18" s="7">
        <f>SUM(C18:H18)</f>
        <v>0</v>
      </c>
      <c r="M18" s="6" t="s">
        <v>21</v>
      </c>
    </row>
    <row r="19" spans="2:13" hidden="1">
      <c r="C19" s="7"/>
      <c r="D19" s="7"/>
      <c r="E19" s="7"/>
      <c r="F19" s="7"/>
      <c r="G19" s="7"/>
      <c r="H19" s="7"/>
      <c r="I19" s="7"/>
    </row>
    <row r="20" spans="2:13" hidden="1">
      <c r="B20" s="6" t="s">
        <v>24</v>
      </c>
      <c r="C20" s="7"/>
      <c r="D20" s="7"/>
      <c r="E20" s="7">
        <f>SUM(C17:E17)</f>
        <v>0</v>
      </c>
      <c r="F20" s="7">
        <f t="shared" ref="F20:H20" si="5">SUM(D17:F17)</f>
        <v>0</v>
      </c>
      <c r="G20" s="7">
        <f t="shared" si="5"/>
        <v>0</v>
      </c>
      <c r="H20" s="7">
        <f t="shared" si="5"/>
        <v>0</v>
      </c>
      <c r="I20" s="7">
        <f>MAX(E20:H20)</f>
        <v>0</v>
      </c>
    </row>
    <row r="21" spans="2:13" hidden="1">
      <c r="B21" s="6" t="s">
        <v>25</v>
      </c>
      <c r="C21" s="7"/>
      <c r="D21" s="7"/>
      <c r="E21" s="7">
        <f>SUM(C18:E18)</f>
        <v>0</v>
      </c>
      <c r="F21" s="7">
        <f t="shared" ref="F21" si="6">SUM(D18:F18)</f>
        <v>0</v>
      </c>
      <c r="G21" s="7">
        <f t="shared" ref="G21" si="7">SUM(E18:G18)</f>
        <v>0</v>
      </c>
      <c r="H21" s="7">
        <f>SUM(F18:H18)</f>
        <v>0</v>
      </c>
      <c r="I21" s="7">
        <f>MAX(E21:H21)</f>
        <v>0</v>
      </c>
    </row>
    <row r="23" spans="2:13" ht="30" customHeight="1">
      <c r="B23" s="16" t="s">
        <v>171</v>
      </c>
    </row>
    <row r="24" spans="2:13" ht="30" customHeight="1">
      <c r="B24" s="10" t="s">
        <v>24</v>
      </c>
      <c r="C24" s="66" t="str">
        <f>IF(I14=0,"",(I14-$I$8)/I14)</f>
        <v/>
      </c>
      <c r="D24" s="16" t="str">
        <f>IF(C24="","",IF(VALUE(C24)&lt;=0,"申請要件を満たしていません。","申請要件は適合しています。"))</f>
        <v/>
      </c>
    </row>
    <row r="25" spans="2:13" ht="30" customHeight="1">
      <c r="B25" s="10" t="s">
        <v>25</v>
      </c>
      <c r="C25" s="66" t="str">
        <f>IF(I15=0,"",(I15-$I$8)/I15)</f>
        <v/>
      </c>
      <c r="D25" s="6" t="str">
        <f>IF(C25="","",IF(VALUE(C25)&lt;=0,"申請要件を満たしていません。","申請要件は適合しています。"))</f>
        <v/>
      </c>
    </row>
  </sheetData>
  <sheetProtection sheet="1" objects="1" scenarios="1"/>
  <phoneticPr fontId="2"/>
  <conditionalFormatting sqref="C8:H8">
    <cfRule type="expression" dxfId="7" priority="7">
      <formula>AND($I$10=3,$I$11&lt;3)</formula>
    </cfRule>
    <cfRule type="expression" dxfId="6" priority="12">
      <formula>$I$10&gt;=4</formula>
    </cfRule>
    <cfRule type="expression" dxfId="5" priority="13">
      <formula>C$8&lt;&gt;""</formula>
    </cfRule>
  </conditionalFormatting>
  <conditionalFormatting sqref="C13:H13">
    <cfRule type="expression" dxfId="4" priority="4">
      <formula>C$10=1</formula>
    </cfRule>
  </conditionalFormatting>
  <conditionalFormatting sqref="C13:H15">
    <cfRule type="expression" dxfId="3" priority="3">
      <formula>IF(AND($I$10=3,$I$11=3),FALSE,TRUE)</formula>
    </cfRule>
  </conditionalFormatting>
  <conditionalFormatting sqref="C14:H14">
    <cfRule type="expression" dxfId="2" priority="2">
      <formula>$I$18&gt;=1</formula>
    </cfRule>
  </conditionalFormatting>
  <conditionalFormatting sqref="C14:H15">
    <cfRule type="expression" dxfId="1" priority="5">
      <formula>C$10=1</formula>
    </cfRule>
  </conditionalFormatting>
  <conditionalFormatting sqref="C15:H15">
    <cfRule type="expression" dxfId="0" priority="1">
      <formula>$I$17&gt;=1</formula>
    </cfRule>
  </conditionalFormatting>
  <printOptions horizontalCentered="1"/>
  <pageMargins left="0.70866141732283472" right="0.39370078740157483"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C4ED-39CE-4203-AAA3-A30B7526932A}">
  <sheetPr>
    <tabColor theme="7"/>
  </sheetPr>
  <dimension ref="A1:Y39"/>
  <sheetViews>
    <sheetView showGridLines="0" zoomScaleNormal="100" workbookViewId="0">
      <selection activeCell="E29" sqref="E29"/>
    </sheetView>
  </sheetViews>
  <sheetFormatPr defaultColWidth="3.125" defaultRowHeight="18.75"/>
  <sheetData>
    <row r="1" spans="1:25">
      <c r="X1" s="77"/>
    </row>
    <row r="3" spans="1:25">
      <c r="A3" s="52"/>
      <c r="B3" s="53"/>
      <c r="C3" s="53"/>
      <c r="D3" s="53"/>
      <c r="E3" s="53"/>
      <c r="F3" s="53"/>
      <c r="G3" s="53"/>
      <c r="H3" s="53"/>
      <c r="I3" s="53"/>
      <c r="J3" s="53"/>
      <c r="K3" s="53"/>
      <c r="L3" s="53"/>
      <c r="M3" s="53"/>
      <c r="N3" s="53"/>
      <c r="O3" s="53"/>
      <c r="P3" s="53"/>
      <c r="Q3" s="53"/>
      <c r="R3" s="53"/>
      <c r="S3" s="53"/>
      <c r="T3" s="53"/>
      <c r="U3" s="53"/>
      <c r="V3" s="53"/>
      <c r="W3" s="53"/>
      <c r="X3" s="53"/>
      <c r="Y3" s="53"/>
    </row>
    <row r="4" spans="1:25">
      <c r="A4" s="53"/>
      <c r="B4" s="53"/>
      <c r="C4" s="53"/>
      <c r="D4" s="53"/>
      <c r="E4" s="53"/>
      <c r="F4" s="53"/>
      <c r="G4" s="53"/>
      <c r="H4" s="53"/>
      <c r="I4" s="53"/>
      <c r="J4" s="53"/>
      <c r="K4" s="53"/>
      <c r="L4" s="53"/>
      <c r="M4" s="53"/>
      <c r="N4" s="53"/>
      <c r="O4" s="53"/>
      <c r="P4" s="53"/>
      <c r="Q4" s="53"/>
      <c r="R4" s="53"/>
      <c r="S4" s="53"/>
      <c r="T4" s="53"/>
      <c r="U4" s="53"/>
      <c r="V4" s="53"/>
      <c r="W4" s="53"/>
      <c r="X4" s="53"/>
      <c r="Y4" s="53"/>
    </row>
    <row r="5" spans="1:25">
      <c r="A5" s="53"/>
      <c r="B5" s="53"/>
      <c r="C5" s="53"/>
      <c r="D5" s="53"/>
      <c r="E5" s="53"/>
      <c r="F5" s="53"/>
      <c r="G5" s="53"/>
      <c r="H5" s="53"/>
      <c r="I5" s="53"/>
      <c r="J5" s="53"/>
      <c r="K5" s="53"/>
      <c r="L5" s="53"/>
      <c r="M5" s="53"/>
      <c r="N5" s="53"/>
      <c r="O5" s="53"/>
      <c r="P5" s="53"/>
      <c r="Q5" s="53"/>
      <c r="R5" s="53"/>
      <c r="S5" s="53"/>
      <c r="T5" s="53"/>
      <c r="U5" s="53"/>
      <c r="V5" s="53"/>
      <c r="W5" s="53"/>
      <c r="X5" s="53"/>
      <c r="Y5" s="53"/>
    </row>
    <row r="6" spans="1:25">
      <c r="A6" s="53"/>
      <c r="B6" s="53"/>
      <c r="C6" s="53"/>
      <c r="D6" s="53"/>
      <c r="E6" s="53"/>
      <c r="F6" s="53"/>
      <c r="G6" s="53"/>
      <c r="H6" s="53"/>
      <c r="I6" s="53"/>
      <c r="J6" s="53"/>
      <c r="K6" s="53"/>
      <c r="L6" s="53"/>
      <c r="M6" s="53"/>
      <c r="N6" s="53"/>
      <c r="O6" s="53"/>
      <c r="P6" s="53"/>
      <c r="Q6" s="53"/>
      <c r="R6" s="53"/>
      <c r="S6" s="53"/>
      <c r="T6" s="53"/>
      <c r="U6" s="53"/>
      <c r="V6" s="53"/>
      <c r="W6" s="53"/>
      <c r="X6" s="53"/>
      <c r="Y6" s="53"/>
    </row>
    <row r="7" spans="1:25">
      <c r="A7" s="53"/>
      <c r="B7" s="53"/>
      <c r="C7" s="53"/>
      <c r="D7" s="53"/>
      <c r="E7" s="53"/>
      <c r="F7" s="53"/>
      <c r="G7" s="53"/>
      <c r="H7" s="53"/>
      <c r="I7" s="53"/>
      <c r="J7" s="53"/>
      <c r="K7" s="53"/>
      <c r="L7" s="53"/>
      <c r="M7" s="53"/>
      <c r="N7" s="53"/>
      <c r="O7" s="53"/>
      <c r="P7" s="53"/>
      <c r="Q7" s="53"/>
      <c r="R7" s="53"/>
      <c r="S7" s="53"/>
      <c r="T7" s="53"/>
      <c r="U7" s="53"/>
      <c r="V7" s="53"/>
      <c r="W7" s="53"/>
      <c r="X7" s="53"/>
      <c r="Y7" s="53"/>
    </row>
    <row r="8" spans="1:25">
      <c r="A8" s="53"/>
      <c r="B8" s="53"/>
      <c r="C8" s="53"/>
      <c r="D8" s="53"/>
      <c r="E8" s="53"/>
      <c r="F8" s="53"/>
      <c r="G8" s="53"/>
      <c r="H8" s="53"/>
      <c r="I8" s="53"/>
      <c r="J8" s="53"/>
      <c r="K8" s="53"/>
      <c r="L8" s="53"/>
      <c r="M8" s="53"/>
      <c r="N8" s="53"/>
      <c r="O8" s="53"/>
      <c r="P8" s="53"/>
      <c r="Q8" s="53"/>
      <c r="R8" s="53"/>
      <c r="S8" s="53"/>
      <c r="T8" s="53"/>
      <c r="U8" s="53"/>
      <c r="V8" s="53"/>
      <c r="W8" s="53"/>
      <c r="X8" s="53"/>
      <c r="Y8" s="53"/>
    </row>
    <row r="9" spans="1:25">
      <c r="A9" s="53"/>
      <c r="B9" s="53"/>
      <c r="C9" s="53"/>
      <c r="D9" s="53"/>
      <c r="E9" s="53"/>
      <c r="F9" s="53"/>
      <c r="G9" s="53"/>
      <c r="H9" s="53"/>
      <c r="I9" s="53"/>
      <c r="J9" s="53"/>
      <c r="K9" s="53"/>
      <c r="L9" s="53"/>
      <c r="M9" s="53"/>
      <c r="N9" s="53"/>
      <c r="O9" s="53"/>
      <c r="P9" s="53"/>
      <c r="Q9" s="53"/>
      <c r="R9" s="53"/>
      <c r="S9" s="53"/>
      <c r="T9" s="53"/>
      <c r="U9" s="53"/>
      <c r="V9" s="53"/>
      <c r="W9" s="53"/>
      <c r="X9" s="53"/>
      <c r="Y9" s="53"/>
    </row>
    <row r="10" spans="1:25">
      <c r="A10" s="53"/>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5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5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53"/>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c r="A14" s="53"/>
      <c r="B14" s="53"/>
      <c r="C14" s="53"/>
      <c r="D14" s="53"/>
      <c r="E14" s="53"/>
      <c r="F14" s="53"/>
      <c r="G14" s="53"/>
      <c r="H14" s="53"/>
      <c r="I14" s="53"/>
      <c r="J14" s="53"/>
      <c r="K14" s="53"/>
      <c r="L14" s="53"/>
      <c r="M14" s="53"/>
      <c r="N14" s="53"/>
      <c r="O14" s="53"/>
      <c r="P14" s="53"/>
      <c r="Q14" s="53"/>
      <c r="R14" s="53"/>
      <c r="S14" s="53"/>
      <c r="T14" s="53"/>
      <c r="U14" s="53"/>
      <c r="V14" s="53"/>
      <c r="W14" s="53"/>
      <c r="X14" s="53"/>
      <c r="Y14" s="53"/>
    </row>
    <row r="15" spans="1:25">
      <c r="A15" s="5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53"/>
      <c r="B16" s="53"/>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53"/>
      <c r="B17" s="53"/>
      <c r="C17" s="53"/>
      <c r="D17" s="53"/>
      <c r="E17" s="53"/>
      <c r="F17" s="53"/>
      <c r="G17" s="53"/>
      <c r="H17" s="53"/>
      <c r="I17" s="53"/>
      <c r="J17" s="53"/>
      <c r="K17" s="53"/>
      <c r="L17" s="53"/>
      <c r="M17" s="53"/>
      <c r="N17" s="53"/>
      <c r="O17" s="53"/>
      <c r="P17" s="53"/>
      <c r="Q17" s="53"/>
      <c r="R17" s="53"/>
      <c r="S17" s="53"/>
      <c r="T17" s="53"/>
      <c r="U17" s="53"/>
      <c r="V17" s="53"/>
      <c r="W17" s="53"/>
      <c r="X17" s="53"/>
      <c r="Y17" s="53"/>
    </row>
    <row r="18" spans="1:25">
      <c r="A18" s="53"/>
      <c r="B18" s="53"/>
      <c r="C18" s="53"/>
      <c r="D18" s="53"/>
      <c r="E18" s="53"/>
      <c r="F18" s="53"/>
      <c r="G18" s="53"/>
      <c r="H18" s="53"/>
      <c r="I18" s="53"/>
      <c r="J18" s="53"/>
      <c r="K18" s="53"/>
      <c r="L18" s="53"/>
      <c r="M18" s="53"/>
      <c r="N18" s="53"/>
      <c r="O18" s="53"/>
      <c r="P18" s="53"/>
      <c r="Q18" s="53"/>
      <c r="R18" s="53"/>
      <c r="S18" s="53"/>
      <c r="T18" s="53"/>
      <c r="U18" s="53"/>
      <c r="V18" s="53"/>
      <c r="W18" s="53"/>
      <c r="X18" s="53"/>
      <c r="Y18" s="53"/>
    </row>
    <row r="19" spans="1:25">
      <c r="A19" s="53"/>
      <c r="B19" s="53"/>
      <c r="C19" s="53"/>
      <c r="D19" s="53"/>
      <c r="E19" s="53"/>
      <c r="F19" s="53"/>
      <c r="G19" s="53"/>
      <c r="H19" s="53"/>
      <c r="I19" s="53"/>
      <c r="J19" s="53"/>
      <c r="K19" s="53"/>
      <c r="L19" s="53"/>
      <c r="M19" s="53"/>
      <c r="N19" s="53"/>
      <c r="O19" s="53"/>
      <c r="P19" s="53"/>
      <c r="Q19" s="53"/>
      <c r="R19" s="53"/>
      <c r="S19" s="53"/>
      <c r="T19" s="53"/>
      <c r="U19" s="53"/>
      <c r="V19" s="53"/>
      <c r="W19" s="53"/>
      <c r="X19" s="53"/>
      <c r="Y19" s="53"/>
    </row>
    <row r="20" spans="1:25">
      <c r="A20" s="53"/>
      <c r="B20" s="53"/>
      <c r="C20" s="53"/>
      <c r="D20" s="53"/>
      <c r="E20" s="53"/>
      <c r="F20" s="53"/>
      <c r="G20" s="53"/>
      <c r="H20" s="53"/>
      <c r="I20" s="53"/>
      <c r="J20" s="53"/>
      <c r="K20" s="53"/>
      <c r="L20" s="53"/>
      <c r="M20" s="53"/>
      <c r="N20" s="53"/>
      <c r="O20" s="53"/>
      <c r="P20" s="53"/>
      <c r="Q20" s="53"/>
      <c r="R20" s="53"/>
      <c r="S20" s="53"/>
      <c r="T20" s="53"/>
      <c r="U20" s="53"/>
      <c r="V20" s="53"/>
      <c r="W20" s="53"/>
      <c r="X20" s="53"/>
      <c r="Y20" s="53"/>
    </row>
    <row r="21" spans="1:25">
      <c r="A21" s="53"/>
      <c r="B21" s="53"/>
      <c r="C21" s="53"/>
      <c r="D21" s="53"/>
      <c r="E21" s="53"/>
      <c r="F21" s="53"/>
      <c r="G21" s="53"/>
      <c r="H21" s="53"/>
      <c r="I21" s="53"/>
      <c r="J21" s="53"/>
      <c r="K21" s="53"/>
      <c r="L21" s="53"/>
      <c r="M21" s="53"/>
      <c r="N21" s="53"/>
      <c r="O21" s="53"/>
      <c r="P21" s="53"/>
      <c r="Q21" s="53"/>
      <c r="R21" s="53"/>
      <c r="S21" s="53"/>
      <c r="T21" s="53"/>
      <c r="U21" s="53"/>
      <c r="V21" s="53"/>
      <c r="W21" s="53"/>
      <c r="X21" s="53"/>
      <c r="Y21" s="53"/>
    </row>
    <row r="22" spans="1:25">
      <c r="A22" s="53"/>
      <c r="F22" s="53"/>
      <c r="G22" s="53"/>
      <c r="H22" s="53"/>
      <c r="I22" s="53"/>
      <c r="J22" s="53"/>
      <c r="K22" s="53"/>
      <c r="L22" s="53"/>
      <c r="M22" s="53"/>
      <c r="N22" s="53"/>
      <c r="O22" s="53"/>
      <c r="P22" s="53"/>
      <c r="Q22" s="53"/>
      <c r="R22" s="53"/>
      <c r="S22" s="53"/>
      <c r="T22" s="53"/>
      <c r="U22" s="53"/>
      <c r="V22" s="53"/>
      <c r="W22" s="53"/>
      <c r="X22" s="53"/>
      <c r="Y22" s="53"/>
    </row>
    <row r="23" spans="1:25" ht="30.95" customHeight="1">
      <c r="A23" s="175" t="s">
        <v>185</v>
      </c>
      <c r="B23" s="175"/>
      <c r="C23" s="175"/>
      <c r="D23" s="175"/>
      <c r="E23" s="175" t="s">
        <v>7</v>
      </c>
      <c r="F23" s="175"/>
      <c r="G23" s="175"/>
      <c r="H23" s="176"/>
      <c r="I23" s="176"/>
      <c r="J23" s="176"/>
      <c r="K23" s="176"/>
      <c r="L23" s="176"/>
      <c r="M23" s="176"/>
      <c r="N23" s="176"/>
      <c r="O23" s="176"/>
      <c r="P23" s="176"/>
      <c r="Q23" s="176"/>
      <c r="R23" s="176"/>
      <c r="S23" s="176"/>
      <c r="T23" s="176"/>
      <c r="U23" s="176"/>
      <c r="V23" s="176"/>
      <c r="W23" s="176"/>
      <c r="X23" s="176"/>
      <c r="Y23" s="53"/>
    </row>
    <row r="24" spans="1:25" ht="30.95" customHeight="1">
      <c r="A24" s="6"/>
      <c r="B24" s="6"/>
      <c r="C24" s="6"/>
      <c r="D24" s="6"/>
      <c r="E24" s="175" t="s">
        <v>0</v>
      </c>
      <c r="F24" s="175"/>
      <c r="G24" s="175"/>
      <c r="H24" s="176"/>
      <c r="I24" s="176"/>
      <c r="J24" s="176"/>
      <c r="K24" s="176"/>
      <c r="L24" s="176"/>
      <c r="M24" s="176"/>
      <c r="N24" s="176"/>
      <c r="O24" s="176"/>
      <c r="P24" s="176"/>
      <c r="Q24" s="176"/>
      <c r="R24" s="176"/>
      <c r="S24" s="176"/>
      <c r="T24" s="176"/>
      <c r="U24" s="176"/>
      <c r="V24" s="176"/>
      <c r="W24" s="176"/>
      <c r="X24" s="176"/>
      <c r="Y24" s="53"/>
    </row>
    <row r="25" spans="1:25" ht="30.95" customHeight="1">
      <c r="A25" s="6"/>
      <c r="B25" s="6"/>
      <c r="C25" s="6"/>
      <c r="D25" s="6"/>
      <c r="E25" s="6"/>
      <c r="F25" s="6"/>
      <c r="G25" s="6"/>
      <c r="H25" s="6"/>
      <c r="I25" s="6"/>
      <c r="J25" s="6"/>
      <c r="K25" s="6"/>
      <c r="L25" s="6"/>
      <c r="M25" s="6"/>
      <c r="N25" s="6"/>
      <c r="O25" s="6"/>
      <c r="P25" s="6"/>
      <c r="Q25" s="6"/>
      <c r="R25" s="6"/>
      <c r="S25" s="6"/>
      <c r="T25" s="6"/>
      <c r="U25" s="6"/>
      <c r="V25" s="6"/>
      <c r="W25" s="6"/>
      <c r="X25" s="6"/>
      <c r="Y25" s="53"/>
    </row>
    <row r="26" spans="1:25" ht="30.95" customHeight="1">
      <c r="A26" s="175" t="s">
        <v>186</v>
      </c>
      <c r="B26" s="175"/>
      <c r="C26" s="175"/>
      <c r="D26" s="175"/>
      <c r="E26" s="181" t="s">
        <v>7</v>
      </c>
      <c r="F26" s="181"/>
      <c r="G26" s="181"/>
      <c r="H26" s="176"/>
      <c r="I26" s="176"/>
      <c r="J26" s="176"/>
      <c r="K26" s="176"/>
      <c r="L26" s="176"/>
      <c r="M26" s="176"/>
      <c r="N26" s="176"/>
      <c r="O26" s="176"/>
      <c r="P26" s="176"/>
      <c r="Q26" s="176"/>
      <c r="R26" s="176"/>
      <c r="S26" s="176"/>
      <c r="T26" s="176"/>
      <c r="U26" s="176"/>
      <c r="V26" s="176"/>
      <c r="W26" s="176"/>
      <c r="X26" s="176"/>
      <c r="Y26" s="53"/>
    </row>
    <row r="27" spans="1:25" ht="30.95" customHeight="1">
      <c r="A27" s="6"/>
      <c r="B27" s="6"/>
      <c r="C27" s="6"/>
      <c r="D27" s="6"/>
      <c r="E27" s="175" t="s">
        <v>212</v>
      </c>
      <c r="F27" s="175"/>
      <c r="G27" s="175"/>
      <c r="H27" s="175"/>
      <c r="I27" s="175"/>
      <c r="J27" s="177" t="s">
        <v>187</v>
      </c>
      <c r="K27" s="178"/>
      <c r="L27" s="178"/>
      <c r="M27" s="179"/>
      <c r="N27" s="179"/>
      <c r="O27" s="179"/>
      <c r="P27" s="179"/>
      <c r="Q27" s="179"/>
      <c r="R27" s="179"/>
      <c r="S27" s="179"/>
      <c r="T27" s="179"/>
      <c r="U27" s="179"/>
      <c r="V27" s="179"/>
      <c r="W27" s="179"/>
      <c r="X27" s="180"/>
      <c r="Y27" s="53"/>
    </row>
    <row r="28" spans="1:25">
      <c r="A28" s="6"/>
      <c r="B28" s="6"/>
      <c r="C28" s="6"/>
      <c r="D28" s="6"/>
      <c r="E28" s="6" t="s">
        <v>213</v>
      </c>
      <c r="F28" s="6"/>
      <c r="G28" s="6"/>
      <c r="H28" s="6"/>
      <c r="I28" s="6"/>
      <c r="J28" s="6"/>
      <c r="K28" s="6"/>
      <c r="L28" s="6"/>
      <c r="M28" s="6"/>
      <c r="N28" s="6"/>
      <c r="O28" s="6"/>
      <c r="P28" s="6"/>
      <c r="Q28" s="6"/>
      <c r="R28" s="6"/>
      <c r="S28" s="6"/>
      <c r="T28" s="6"/>
      <c r="U28" s="6"/>
      <c r="V28" s="6"/>
      <c r="W28" s="6"/>
      <c r="X28" s="6"/>
      <c r="Y28" s="53"/>
    </row>
    <row r="29" spans="1:25">
      <c r="A29" s="6"/>
      <c r="B29" s="6"/>
      <c r="C29" s="6"/>
      <c r="D29" s="6"/>
      <c r="E29" s="6"/>
      <c r="F29" s="6"/>
      <c r="G29" s="6"/>
      <c r="H29" s="6"/>
      <c r="I29" s="6"/>
      <c r="J29" s="6"/>
      <c r="K29" s="6"/>
      <c r="L29" s="6"/>
      <c r="M29" s="6"/>
      <c r="N29" s="6"/>
      <c r="O29" s="6"/>
      <c r="P29" s="6"/>
      <c r="Q29" s="6"/>
      <c r="R29" s="6"/>
      <c r="S29" s="6"/>
      <c r="T29" s="6"/>
      <c r="U29" s="6"/>
      <c r="V29" s="6"/>
      <c r="W29" s="6"/>
      <c r="X29" s="6"/>
      <c r="Y29" s="53"/>
    </row>
    <row r="30" spans="1:25">
      <c r="A30" s="6"/>
      <c r="B30" s="6"/>
      <c r="C30" s="6"/>
      <c r="D30" s="6"/>
      <c r="E30" s="6"/>
      <c r="F30" s="6"/>
      <c r="G30" s="6"/>
      <c r="H30" s="6"/>
      <c r="I30" s="6"/>
      <c r="J30" s="6"/>
      <c r="K30" s="6"/>
      <c r="L30" s="6"/>
      <c r="M30" s="6"/>
      <c r="N30" s="6"/>
      <c r="O30" s="6"/>
      <c r="P30" s="6"/>
      <c r="Q30" s="6"/>
      <c r="R30" s="6"/>
      <c r="S30" s="6"/>
      <c r="T30" s="6"/>
      <c r="U30" s="6"/>
      <c r="V30" s="6"/>
      <c r="W30" s="6"/>
      <c r="X30" s="6"/>
      <c r="Y30" s="53"/>
    </row>
    <row r="31" spans="1:25">
      <c r="A31" s="53"/>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c r="A32" s="53"/>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c r="A39" s="53"/>
      <c r="B39" s="53"/>
      <c r="C39" s="53"/>
      <c r="D39" s="53"/>
      <c r="E39" s="53"/>
      <c r="F39" s="53"/>
      <c r="G39" s="53"/>
      <c r="H39" s="53"/>
      <c r="I39" s="53"/>
      <c r="J39" s="53"/>
      <c r="K39" s="53"/>
      <c r="L39" s="53"/>
      <c r="M39" s="53"/>
      <c r="N39" s="53"/>
      <c r="O39" s="53"/>
      <c r="P39" s="53"/>
      <c r="Q39" s="53"/>
      <c r="R39" s="53"/>
      <c r="S39" s="53"/>
      <c r="T39" s="53"/>
      <c r="U39" s="53"/>
      <c r="V39" s="53"/>
      <c r="W39" s="53"/>
      <c r="X39" s="53"/>
      <c r="Y39" s="53"/>
    </row>
  </sheetData>
  <sheetProtection algorithmName="SHA-512" hashValue="SBd8gyUjq1250pEcZTAaqHonyy+pXWzWdcH+F8LdLDPXrJKjN+JYmK6kuu/DK9wQJymkOGfgLsLx6mtawuw3Yg==" saltValue="2axHiELNKjhZ4Lno6Nb0eA==" spinCount="100000" sheet="1" objects="1" scenarios="1"/>
  <mergeCells count="11">
    <mergeCell ref="A23:D23"/>
    <mergeCell ref="A26:D26"/>
    <mergeCell ref="E23:G23"/>
    <mergeCell ref="E24:G24"/>
    <mergeCell ref="E26:G26"/>
    <mergeCell ref="E27:I27"/>
    <mergeCell ref="H26:X26"/>
    <mergeCell ref="H24:X24"/>
    <mergeCell ref="H23:X23"/>
    <mergeCell ref="J27:L27"/>
    <mergeCell ref="M27:X2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2C8B-0F3E-46BD-9E7F-512321265859}">
  <sheetPr>
    <tabColor theme="7"/>
    <pageSetUpPr fitToPage="1"/>
  </sheetPr>
  <dimension ref="A1:Y39"/>
  <sheetViews>
    <sheetView showGridLines="0" zoomScaleNormal="100" workbookViewId="0">
      <selection activeCell="AS15" sqref="AS15"/>
    </sheetView>
  </sheetViews>
  <sheetFormatPr defaultColWidth="3.125" defaultRowHeight="18.75"/>
  <sheetData>
    <row r="1" spans="1:25">
      <c r="X1" s="77"/>
    </row>
    <row r="3" spans="1:25">
      <c r="A3" s="52"/>
      <c r="B3" s="53"/>
      <c r="C3" s="53"/>
      <c r="D3" s="53"/>
      <c r="E3" s="53"/>
      <c r="F3" s="53"/>
      <c r="G3" s="53"/>
      <c r="H3" s="53"/>
      <c r="I3" s="53"/>
      <c r="J3" s="53"/>
      <c r="K3" s="53"/>
      <c r="L3" s="53"/>
      <c r="M3" s="53"/>
      <c r="N3" s="53"/>
      <c r="O3" s="53"/>
      <c r="P3" s="53"/>
      <c r="Q3" s="53"/>
      <c r="R3" s="53"/>
      <c r="S3" s="53"/>
      <c r="T3" s="53"/>
      <c r="U3" s="53"/>
      <c r="V3" s="53"/>
      <c r="W3" s="53"/>
      <c r="X3" s="53"/>
      <c r="Y3" s="53"/>
    </row>
    <row r="4" spans="1:25">
      <c r="A4" s="53"/>
      <c r="B4" s="53"/>
      <c r="C4" s="53"/>
      <c r="D4" s="53"/>
      <c r="E4" s="53"/>
      <c r="F4" s="53"/>
      <c r="G4" s="53"/>
      <c r="H4" s="53"/>
      <c r="I4" s="53"/>
      <c r="J4" s="53"/>
      <c r="K4" s="53"/>
      <c r="L4" s="53"/>
      <c r="M4" s="53"/>
      <c r="N4" s="53"/>
      <c r="O4" s="53"/>
      <c r="P4" s="53"/>
      <c r="Q4" s="53"/>
      <c r="R4" s="53"/>
      <c r="S4" s="53"/>
      <c r="T4" s="53"/>
      <c r="U4" s="53"/>
      <c r="V4" s="53"/>
      <c r="W4" s="53"/>
      <c r="X4" s="53"/>
      <c r="Y4" s="53"/>
    </row>
    <row r="5" spans="1:25">
      <c r="A5" s="53"/>
      <c r="B5" s="53"/>
      <c r="C5" s="53"/>
      <c r="D5" s="53"/>
      <c r="E5" s="53"/>
      <c r="F5" s="53"/>
      <c r="G5" s="53"/>
      <c r="H5" s="53"/>
      <c r="I5" s="53"/>
      <c r="J5" s="53"/>
      <c r="K5" s="53"/>
      <c r="L5" s="53"/>
      <c r="M5" s="53"/>
      <c r="N5" s="53"/>
      <c r="O5" s="53"/>
      <c r="P5" s="53"/>
      <c r="Q5" s="53"/>
      <c r="R5" s="53"/>
      <c r="S5" s="53"/>
      <c r="T5" s="53"/>
      <c r="U5" s="53"/>
      <c r="V5" s="53"/>
      <c r="W5" s="53"/>
      <c r="X5" s="53"/>
      <c r="Y5" s="53"/>
    </row>
    <row r="6" spans="1:25">
      <c r="A6" s="53"/>
      <c r="B6" s="53"/>
      <c r="C6" s="53"/>
      <c r="D6" s="53"/>
      <c r="E6" s="53"/>
      <c r="F6" s="53"/>
      <c r="G6" s="53"/>
      <c r="H6" s="53"/>
      <c r="I6" s="53"/>
      <c r="J6" s="53"/>
      <c r="K6" s="53"/>
      <c r="L6" s="53"/>
      <c r="M6" s="53"/>
      <c r="N6" s="53"/>
      <c r="O6" s="53"/>
      <c r="P6" s="53"/>
      <c r="Q6" s="53"/>
      <c r="R6" s="53"/>
      <c r="S6" s="53"/>
      <c r="T6" s="53"/>
      <c r="U6" s="53"/>
      <c r="V6" s="53"/>
      <c r="W6" s="53"/>
      <c r="X6" s="53"/>
      <c r="Y6" s="53"/>
    </row>
    <row r="7" spans="1:25">
      <c r="A7" s="53"/>
      <c r="B7" s="53"/>
      <c r="C7" s="53"/>
      <c r="D7" s="53"/>
      <c r="E7" s="53"/>
      <c r="F7" s="53"/>
      <c r="G7" s="53"/>
      <c r="H7" s="53"/>
      <c r="I7" s="53"/>
      <c r="J7" s="53"/>
      <c r="K7" s="53"/>
      <c r="L7" s="53"/>
      <c r="M7" s="53"/>
      <c r="N7" s="53"/>
      <c r="O7" s="53"/>
      <c r="P7" s="53"/>
      <c r="Q7" s="53"/>
      <c r="R7" s="53"/>
      <c r="S7" s="53"/>
      <c r="T7" s="53"/>
      <c r="U7" s="53"/>
      <c r="V7" s="53"/>
      <c r="W7" s="53"/>
      <c r="X7" s="53"/>
      <c r="Y7" s="53"/>
    </row>
    <row r="8" spans="1:25">
      <c r="A8" s="53"/>
      <c r="B8" s="53"/>
      <c r="C8" s="53"/>
      <c r="D8" s="53"/>
      <c r="E8" s="53"/>
      <c r="F8" s="53"/>
      <c r="G8" s="53"/>
      <c r="H8" s="53"/>
      <c r="I8" s="53"/>
      <c r="J8" s="53"/>
      <c r="K8" s="53"/>
      <c r="L8" s="53"/>
      <c r="M8" s="53"/>
      <c r="N8" s="53"/>
      <c r="O8" s="53"/>
      <c r="P8" s="53"/>
      <c r="Q8" s="53"/>
      <c r="R8" s="53"/>
      <c r="S8" s="53"/>
      <c r="T8" s="53"/>
      <c r="U8" s="53"/>
      <c r="V8" s="53"/>
      <c r="W8" s="53"/>
      <c r="X8" s="53"/>
      <c r="Y8" s="53"/>
    </row>
    <row r="9" spans="1:25">
      <c r="A9" s="53"/>
      <c r="B9" s="53"/>
      <c r="C9" s="53"/>
      <c r="D9" s="53"/>
      <c r="E9" s="53"/>
      <c r="F9" s="53"/>
      <c r="G9" s="53"/>
      <c r="H9" s="53"/>
      <c r="I9" s="53"/>
      <c r="J9" s="53"/>
      <c r="K9" s="53"/>
      <c r="L9" s="53"/>
      <c r="M9" s="53"/>
      <c r="N9" s="53"/>
      <c r="O9" s="53"/>
      <c r="P9" s="53"/>
      <c r="Q9" s="53"/>
      <c r="R9" s="53"/>
      <c r="S9" s="53"/>
      <c r="T9" s="53"/>
      <c r="U9" s="53"/>
      <c r="V9" s="53"/>
      <c r="W9" s="53"/>
      <c r="X9" s="53"/>
      <c r="Y9" s="53"/>
    </row>
    <row r="10" spans="1:25">
      <c r="A10" s="53"/>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5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5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53"/>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c r="A14" s="53"/>
      <c r="B14" s="53"/>
      <c r="C14" s="53"/>
      <c r="D14" s="53"/>
      <c r="E14" s="53"/>
      <c r="F14" s="53"/>
      <c r="G14" s="53"/>
      <c r="H14" s="53"/>
      <c r="I14" s="53"/>
      <c r="J14" s="53"/>
      <c r="K14" s="53"/>
      <c r="L14" s="53"/>
      <c r="M14" s="53"/>
      <c r="N14" s="53"/>
      <c r="O14" s="53"/>
      <c r="P14" s="53"/>
      <c r="Q14" s="53"/>
      <c r="R14" s="53"/>
      <c r="S14" s="53"/>
      <c r="T14" s="53"/>
      <c r="U14" s="53"/>
      <c r="V14" s="53"/>
      <c r="W14" s="53"/>
      <c r="X14" s="53"/>
      <c r="Y14" s="53"/>
    </row>
    <row r="15" spans="1:25">
      <c r="A15" s="5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53"/>
      <c r="B16" s="53"/>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53"/>
      <c r="B17" s="53"/>
      <c r="C17" s="53"/>
      <c r="D17" s="53"/>
      <c r="E17" s="53"/>
      <c r="F17" s="53"/>
      <c r="G17" s="53"/>
      <c r="H17" s="53"/>
      <c r="I17" s="53"/>
      <c r="J17" s="53"/>
      <c r="K17" s="53"/>
      <c r="L17" s="53"/>
      <c r="M17" s="53"/>
      <c r="N17" s="53"/>
      <c r="O17" s="53"/>
      <c r="P17" s="53"/>
      <c r="Q17" s="53"/>
      <c r="R17" s="53"/>
      <c r="S17" s="53"/>
      <c r="T17" s="53"/>
      <c r="U17" s="53"/>
      <c r="V17" s="53"/>
      <c r="W17" s="53"/>
      <c r="X17" s="53"/>
      <c r="Y17" s="53"/>
    </row>
    <row r="18" spans="1:25">
      <c r="A18" s="53"/>
      <c r="B18" s="53"/>
      <c r="C18" s="53"/>
      <c r="D18" s="53"/>
      <c r="E18" s="53"/>
      <c r="F18" s="53"/>
      <c r="G18" s="53"/>
      <c r="H18" s="53"/>
      <c r="I18" s="53"/>
      <c r="J18" s="53"/>
      <c r="K18" s="53"/>
      <c r="L18" s="53"/>
      <c r="M18" s="53"/>
      <c r="N18" s="53"/>
      <c r="O18" s="53"/>
      <c r="P18" s="53"/>
      <c r="Q18" s="53"/>
      <c r="R18" s="53"/>
      <c r="S18" s="53"/>
      <c r="T18" s="53"/>
      <c r="U18" s="53"/>
      <c r="V18" s="53"/>
      <c r="W18" s="53"/>
      <c r="X18" s="53"/>
      <c r="Y18" s="53"/>
    </row>
    <row r="19" spans="1:25">
      <c r="A19" s="53"/>
      <c r="B19" s="53"/>
      <c r="C19" s="53"/>
      <c r="D19" s="53"/>
      <c r="E19" s="53"/>
      <c r="F19" s="53"/>
      <c r="G19" s="53"/>
      <c r="H19" s="53"/>
      <c r="I19" s="53"/>
      <c r="J19" s="53"/>
      <c r="K19" s="53"/>
      <c r="L19" s="53"/>
      <c r="M19" s="53"/>
      <c r="N19" s="53"/>
      <c r="O19" s="53"/>
      <c r="P19" s="53"/>
      <c r="Q19" s="53"/>
      <c r="R19" s="53"/>
      <c r="S19" s="53"/>
      <c r="T19" s="53"/>
      <c r="U19" s="53"/>
      <c r="V19" s="53"/>
      <c r="W19" s="53"/>
      <c r="X19" s="53"/>
      <c r="Y19" s="53"/>
    </row>
    <row r="20" spans="1:25">
      <c r="A20" s="53"/>
      <c r="B20" s="53"/>
      <c r="C20" s="53"/>
      <c r="D20" s="53"/>
      <c r="E20" s="53"/>
      <c r="F20" s="53"/>
      <c r="G20" s="53"/>
      <c r="H20" s="53"/>
      <c r="I20" s="53"/>
      <c r="J20" s="53"/>
      <c r="K20" s="53"/>
      <c r="L20" s="53"/>
      <c r="M20" s="53"/>
      <c r="N20" s="53"/>
      <c r="O20" s="53"/>
      <c r="P20" s="53"/>
      <c r="Q20" s="53"/>
      <c r="R20" s="53"/>
      <c r="S20" s="53"/>
      <c r="T20" s="53"/>
      <c r="U20" s="53"/>
      <c r="V20" s="53"/>
      <c r="W20" s="53"/>
      <c r="X20" s="53"/>
      <c r="Y20" s="53"/>
    </row>
    <row r="21" spans="1:25">
      <c r="A21" s="53"/>
      <c r="B21" s="53"/>
      <c r="C21" s="53"/>
      <c r="D21" s="53"/>
      <c r="E21" s="53"/>
      <c r="F21" s="53"/>
      <c r="G21" s="53"/>
      <c r="H21" s="53"/>
      <c r="I21" s="53"/>
      <c r="J21" s="53"/>
      <c r="K21" s="53"/>
      <c r="L21" s="53"/>
      <c r="M21" s="53"/>
      <c r="N21" s="53"/>
      <c r="O21" s="53"/>
      <c r="P21" s="53"/>
      <c r="Q21" s="53"/>
      <c r="R21" s="53"/>
      <c r="S21" s="53"/>
      <c r="T21" s="53"/>
      <c r="U21" s="53"/>
      <c r="V21" s="53"/>
      <c r="W21" s="53"/>
      <c r="X21" s="53"/>
      <c r="Y21" s="53"/>
    </row>
    <row r="22" spans="1:25">
      <c r="A22" s="53"/>
      <c r="B22" s="53"/>
      <c r="C22" s="53"/>
      <c r="D22" s="53"/>
      <c r="E22" s="53"/>
      <c r="F22" s="53"/>
      <c r="G22" s="53"/>
      <c r="H22" s="53"/>
      <c r="I22" s="53"/>
      <c r="J22" s="53"/>
      <c r="K22" s="53"/>
      <c r="L22" s="53"/>
      <c r="M22" s="53"/>
      <c r="N22" s="53"/>
      <c r="O22" s="53"/>
      <c r="P22" s="53"/>
      <c r="Q22" s="53"/>
      <c r="R22" s="53"/>
      <c r="S22" s="53"/>
      <c r="T22" s="53"/>
      <c r="U22" s="53"/>
      <c r="V22" s="53"/>
      <c r="W22" s="53"/>
      <c r="X22" s="53"/>
      <c r="Y22" s="53"/>
    </row>
    <row r="23" spans="1:25">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c r="A24" s="53"/>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53"/>
      <c r="B25" s="53"/>
      <c r="C25" s="53"/>
      <c r="D25" s="53"/>
      <c r="E25" s="53"/>
      <c r="F25" s="53"/>
      <c r="G25" s="53"/>
      <c r="H25" s="53"/>
      <c r="I25" s="53"/>
      <c r="J25" s="53"/>
      <c r="K25" s="53"/>
      <c r="L25" s="53"/>
      <c r="M25" s="53"/>
      <c r="N25" s="53"/>
      <c r="O25" s="53"/>
      <c r="P25" s="53"/>
      <c r="Q25" s="53"/>
      <c r="R25" s="53"/>
      <c r="S25" s="53"/>
      <c r="T25" s="53"/>
      <c r="U25" s="53"/>
      <c r="V25" s="53"/>
      <c r="W25" s="53"/>
      <c r="X25" s="53"/>
      <c r="Y25" s="53"/>
    </row>
    <row r="26" spans="1:25">
      <c r="A26" s="53"/>
      <c r="B26" s="53"/>
      <c r="C26" s="53"/>
      <c r="D26" s="53"/>
      <c r="E26" s="53"/>
      <c r="F26" s="53"/>
      <c r="G26" s="53"/>
      <c r="H26" s="53"/>
      <c r="I26" s="53"/>
      <c r="J26" s="53"/>
      <c r="K26" s="53"/>
      <c r="L26" s="53"/>
      <c r="M26" s="53"/>
      <c r="N26" s="53"/>
      <c r="O26" s="53"/>
      <c r="P26" s="53"/>
      <c r="Q26" s="53"/>
      <c r="R26" s="53"/>
      <c r="S26" s="53"/>
      <c r="T26" s="53"/>
      <c r="U26" s="53"/>
      <c r="V26" s="53"/>
      <c r="W26" s="53"/>
      <c r="X26" s="53"/>
      <c r="Y26" s="53"/>
    </row>
    <row r="27" spans="1:25">
      <c r="A27" s="53"/>
      <c r="B27" s="53"/>
      <c r="C27" s="53"/>
      <c r="D27" s="53"/>
      <c r="E27" s="53"/>
      <c r="F27" s="53"/>
      <c r="G27" s="53"/>
      <c r="H27" s="53"/>
      <c r="I27" s="53"/>
      <c r="J27" s="53"/>
      <c r="K27" s="53"/>
      <c r="L27" s="53"/>
      <c r="M27" s="53"/>
      <c r="N27" s="53"/>
      <c r="O27" s="53"/>
      <c r="P27" s="53"/>
      <c r="Q27" s="53"/>
      <c r="R27" s="53"/>
      <c r="S27" s="53"/>
      <c r="T27" s="53"/>
      <c r="U27" s="53"/>
      <c r="V27" s="53"/>
      <c r="W27" s="53"/>
      <c r="X27" s="53"/>
      <c r="Y27" s="53"/>
    </row>
    <row r="28" spans="1:25">
      <c r="A28" s="53"/>
      <c r="B28" s="53"/>
      <c r="C28" s="53"/>
      <c r="D28" s="53"/>
      <c r="E28" s="53"/>
      <c r="F28" s="53"/>
      <c r="G28" s="53"/>
      <c r="H28" s="53"/>
      <c r="I28" s="53"/>
      <c r="J28" s="53"/>
      <c r="K28" s="53"/>
      <c r="L28" s="53"/>
      <c r="M28" s="53"/>
      <c r="N28" s="53"/>
      <c r="O28" s="53"/>
      <c r="P28" s="53"/>
      <c r="Q28" s="53"/>
      <c r="R28" s="53"/>
      <c r="S28" s="53"/>
      <c r="T28" s="53"/>
      <c r="U28" s="53"/>
      <c r="V28" s="53"/>
      <c r="W28" s="53"/>
      <c r="X28" s="53"/>
      <c r="Y28" s="53"/>
    </row>
    <row r="29" spans="1:25">
      <c r="A29" s="53"/>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53"/>
      <c r="B30" s="53"/>
      <c r="C30" s="53"/>
      <c r="D30" s="53"/>
      <c r="E30" s="53"/>
      <c r="F30" s="53"/>
      <c r="G30" s="53"/>
      <c r="H30" s="53"/>
      <c r="I30" s="53"/>
      <c r="J30" s="53"/>
      <c r="K30" s="53"/>
      <c r="L30" s="53"/>
      <c r="M30" s="53"/>
      <c r="N30" s="53"/>
      <c r="O30" s="53"/>
      <c r="P30" s="53"/>
      <c r="Q30" s="53"/>
      <c r="R30" s="53"/>
      <c r="S30" s="53"/>
      <c r="T30" s="53"/>
      <c r="U30" s="53"/>
      <c r="V30" s="53"/>
      <c r="W30" s="53"/>
      <c r="X30" s="53"/>
      <c r="Y30" s="53"/>
    </row>
    <row r="31" spans="1:25">
      <c r="A31" s="53"/>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c r="A32" s="53"/>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c r="A39" s="53"/>
      <c r="B39" s="53"/>
      <c r="C39" s="53"/>
      <c r="D39" s="53"/>
      <c r="E39" s="53"/>
      <c r="F39" s="53"/>
      <c r="G39" s="53"/>
      <c r="H39" s="53"/>
      <c r="I39" s="53"/>
      <c r="J39" s="53"/>
      <c r="K39" s="53"/>
      <c r="L39" s="53"/>
      <c r="M39" s="53"/>
      <c r="N39" s="53"/>
      <c r="O39" s="53"/>
      <c r="P39" s="53"/>
      <c r="Q39" s="53"/>
      <c r="R39" s="53"/>
      <c r="S39" s="53"/>
      <c r="T39" s="53"/>
      <c r="U39" s="53"/>
      <c r="V39" s="53"/>
      <c r="W39" s="53"/>
      <c r="X39" s="53"/>
      <c r="Y39" s="53"/>
    </row>
  </sheetData>
  <sheetProtection algorithmName="SHA-512" hashValue="7wwqJlcuaUmNOySWNgcXv5fWupqiWTQvcezt7GHat/h8KsrXiDqiekMzJN0b20CXD/UsW56WKITv8Efx3lG4xw==" saltValue="jYlUkRVCeSrevNtPkwYtlg==" spinCount="100000" sheet="1" objects="1" scenarios="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K41"/>
  <sheetViews>
    <sheetView showGridLines="0" workbookViewId="0">
      <selection activeCell="K15" sqref="K15:X15"/>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140</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105</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交付申請日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136</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103</v>
      </c>
    </row>
    <row r="26" spans="1:25">
      <c r="B26" t="s">
        <v>141</v>
      </c>
    </row>
    <row r="28" spans="1:25">
      <c r="A28" s="19"/>
    </row>
    <row r="33" spans="1:24">
      <c r="A33" s="19"/>
    </row>
    <row r="38" spans="1:24">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c r="B40" s="3"/>
      <c r="C40" s="3"/>
      <c r="D40" s="3"/>
      <c r="E40" s="3"/>
      <c r="F40" s="3"/>
      <c r="G40" s="3"/>
      <c r="H40" s="3"/>
      <c r="I40" s="3"/>
      <c r="J40" s="3"/>
      <c r="K40" s="3"/>
      <c r="L40" s="3"/>
      <c r="M40" s="3"/>
      <c r="N40" s="3"/>
      <c r="O40" s="3"/>
      <c r="P40" s="3"/>
      <c r="Q40" s="3"/>
      <c r="R40" s="3"/>
      <c r="S40" s="3"/>
      <c r="T40" s="3"/>
      <c r="U40" s="3"/>
      <c r="V40" s="3"/>
      <c r="W40" s="3"/>
      <c r="X40" s="3"/>
    </row>
    <row r="41" spans="1:24">
      <c r="A41" s="19"/>
    </row>
  </sheetData>
  <sheetProtection algorithmName="SHA-512" hashValue="XZtN4wYMZ9lRl3vMe2OSYI6TTdAQTcK8ZPnLkILXQONWlfiJAyzy9H+nhaxfSRws0G52gDLsVeWvcZyyXp48lQ==" saltValue="bjZI9cq3c4Viq8VaurlQgw==" spinCount="100000" sheet="1" objects="1" scenarios="1"/>
  <mergeCells count="18">
    <mergeCell ref="A5:X5"/>
    <mergeCell ref="A6:X6"/>
    <mergeCell ref="A7:X7"/>
    <mergeCell ref="R9:X9"/>
    <mergeCell ref="H13:J13"/>
    <mergeCell ref="K13:X13"/>
    <mergeCell ref="B38:X39"/>
    <mergeCell ref="H14:J14"/>
    <mergeCell ref="K14:X14"/>
    <mergeCell ref="H15:J15"/>
    <mergeCell ref="K15:X15"/>
    <mergeCell ref="I17:K17"/>
    <mergeCell ref="L17:X17"/>
    <mergeCell ref="I18:K18"/>
    <mergeCell ref="L18:X18"/>
    <mergeCell ref="I19:K19"/>
    <mergeCell ref="L19:X19"/>
    <mergeCell ref="A23:Y2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K41"/>
  <sheetViews>
    <sheetView showGridLines="0" workbookViewId="0">
      <selection activeCell="AI17" sqref="AI17"/>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142</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106</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変更申請日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136</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92</v>
      </c>
    </row>
    <row r="26" spans="1:25">
      <c r="B26" t="s">
        <v>143</v>
      </c>
    </row>
    <row r="28" spans="1:25">
      <c r="A28" s="19"/>
    </row>
    <row r="33" spans="1:24">
      <c r="A33" s="19"/>
    </row>
    <row r="38" spans="1:24">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c r="B40" s="3"/>
      <c r="C40" s="3"/>
      <c r="D40" s="3"/>
      <c r="E40" s="3"/>
      <c r="F40" s="3"/>
      <c r="G40" s="3"/>
      <c r="H40" s="3"/>
      <c r="I40" s="3"/>
      <c r="J40" s="3"/>
      <c r="K40" s="3"/>
      <c r="L40" s="3"/>
      <c r="M40" s="3"/>
      <c r="N40" s="3"/>
      <c r="O40" s="3"/>
      <c r="P40" s="3"/>
      <c r="Q40" s="3"/>
      <c r="R40" s="3"/>
      <c r="S40" s="3"/>
      <c r="T40" s="3"/>
      <c r="U40" s="3"/>
      <c r="V40" s="3"/>
      <c r="W40" s="3"/>
      <c r="X40" s="3"/>
    </row>
    <row r="41" spans="1:24">
      <c r="A41" s="19"/>
    </row>
  </sheetData>
  <sheetProtection algorithmName="SHA-512" hashValue="V4eQuAv+A0I38wy7EF5tGup9wmfc6vnEGXHJPhe8Ig7yUAZloLHRON154doSPdairMLAOzFYrZU/B04KRujrHw==" saltValue="SRt7oMKNbcV6P0K8x7heXw==" spinCount="100000" sheet="1" objects="1" scenarios="1"/>
  <mergeCells count="18">
    <mergeCell ref="A5:X5"/>
    <mergeCell ref="A6:X6"/>
    <mergeCell ref="A7:X7"/>
    <mergeCell ref="R9:X9"/>
    <mergeCell ref="H13:J13"/>
    <mergeCell ref="K13:X13"/>
    <mergeCell ref="B38:X39"/>
    <mergeCell ref="H14:J14"/>
    <mergeCell ref="K14:X14"/>
    <mergeCell ref="H15:J15"/>
    <mergeCell ref="K15:X15"/>
    <mergeCell ref="I17:K17"/>
    <mergeCell ref="L17:X17"/>
    <mergeCell ref="I18:K18"/>
    <mergeCell ref="L18:X18"/>
    <mergeCell ref="I19:K19"/>
    <mergeCell ref="L19:X19"/>
    <mergeCell ref="A23:Y2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B20D-D81B-4C12-B7E4-E67842435DB9}">
  <sheetPr>
    <tabColor theme="1"/>
  </sheetPr>
  <dimension ref="A1:AK41"/>
  <sheetViews>
    <sheetView showGridLines="0" workbookViewId="0">
      <selection activeCell="AI14" sqref="AI14"/>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144</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112</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申請取下日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145</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146</v>
      </c>
    </row>
    <row r="26" spans="1:25">
      <c r="B26" t="s">
        <v>147</v>
      </c>
    </row>
    <row r="28" spans="1:25">
      <c r="A28" s="19"/>
    </row>
    <row r="33" spans="1:24">
      <c r="A33" s="19"/>
    </row>
    <row r="38" spans="1:24">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c r="B40" s="3"/>
      <c r="C40" s="3"/>
      <c r="D40" s="3"/>
      <c r="E40" s="3"/>
      <c r="F40" s="3"/>
      <c r="G40" s="3"/>
      <c r="H40" s="3"/>
      <c r="I40" s="3"/>
      <c r="J40" s="3"/>
      <c r="K40" s="3"/>
      <c r="L40" s="3"/>
      <c r="M40" s="3"/>
      <c r="N40" s="3"/>
      <c r="O40" s="3"/>
      <c r="P40" s="3"/>
      <c r="Q40" s="3"/>
      <c r="R40" s="3"/>
      <c r="S40" s="3"/>
      <c r="T40" s="3"/>
      <c r="U40" s="3"/>
      <c r="V40" s="3"/>
      <c r="W40" s="3"/>
      <c r="X40" s="3"/>
    </row>
    <row r="41" spans="1:24">
      <c r="A41" s="19"/>
    </row>
  </sheetData>
  <sheetProtection algorithmName="SHA-512" hashValue="vCH3FqheXtstwKpabwaDOgsP68vOYBfpvgzcXG03DfYkWqfqu+umS53YIgvLYI6oj8M7qc1S19G7a3/PvDMQCg==" saltValue="m9xwRkG6rB7MCWGzqwCcUw==" spinCount="100000" sheet="1" objects="1" scenarios="1"/>
  <mergeCells count="18">
    <mergeCell ref="B38:X39"/>
    <mergeCell ref="H14:J14"/>
    <mergeCell ref="K14:X14"/>
    <mergeCell ref="H15:J15"/>
    <mergeCell ref="K15:X15"/>
    <mergeCell ref="I17:K17"/>
    <mergeCell ref="L17:X17"/>
    <mergeCell ref="I18:K18"/>
    <mergeCell ref="L18:X18"/>
    <mergeCell ref="I19:K19"/>
    <mergeCell ref="L19:X19"/>
    <mergeCell ref="A23:Y23"/>
    <mergeCell ref="A5:X5"/>
    <mergeCell ref="A6:X6"/>
    <mergeCell ref="A7:X7"/>
    <mergeCell ref="R9:X9"/>
    <mergeCell ref="H13:J13"/>
    <mergeCell ref="K13:X13"/>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3DDD-31BB-4083-A3ED-C593D45CEA66}">
  <sheetPr>
    <tabColor theme="7"/>
  </sheetPr>
  <dimension ref="A1:AK41"/>
  <sheetViews>
    <sheetView showGridLines="0" zoomScaleNormal="100" workbookViewId="0">
      <selection activeCell="K13" sqref="K13:X13"/>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148</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111</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O9" s="183" t="s">
        <v>118</v>
      </c>
      <c r="P9" s="183"/>
      <c r="Q9" s="183"/>
      <c r="R9" s="183"/>
      <c r="S9" s="183"/>
      <c r="T9" s="183"/>
      <c r="U9" s="183"/>
      <c r="V9" s="183"/>
      <c r="W9" s="183"/>
      <c r="X9" s="183"/>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149</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113</v>
      </c>
    </row>
    <row r="26" spans="1:25">
      <c r="B26" t="s">
        <v>150</v>
      </c>
      <c r="P26" s="184"/>
      <c r="Q26" s="184"/>
      <c r="R26" t="s">
        <v>114</v>
      </c>
      <c r="T26" s="184"/>
      <c r="U26" s="184"/>
      <c r="V26" t="s">
        <v>151</v>
      </c>
    </row>
    <row r="28" spans="1:25">
      <c r="A28" s="20" t="s">
        <v>115</v>
      </c>
    </row>
    <row r="29" spans="1:25">
      <c r="B29" t="s">
        <v>152</v>
      </c>
      <c r="K29" s="185"/>
      <c r="L29" s="185"/>
      <c r="M29" t="s">
        <v>119</v>
      </c>
      <c r="N29" s="185"/>
      <c r="O29" s="185"/>
      <c r="P29" t="s">
        <v>116</v>
      </c>
      <c r="Q29" s="185"/>
      <c r="R29" s="185"/>
      <c r="S29" t="s">
        <v>153</v>
      </c>
    </row>
    <row r="31" spans="1:25">
      <c r="A31" s="20" t="s">
        <v>117</v>
      </c>
    </row>
    <row r="32" spans="1:25">
      <c r="B32" t="s">
        <v>155</v>
      </c>
      <c r="L32" s="184"/>
      <c r="M32" s="184"/>
      <c r="N32" t="s">
        <v>154</v>
      </c>
    </row>
    <row r="33" spans="1:24">
      <c r="A33" s="19"/>
    </row>
    <row r="38" spans="1:24">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c r="B40" s="3"/>
      <c r="C40" s="3"/>
      <c r="D40" s="3"/>
      <c r="E40" s="3"/>
      <c r="F40" s="3"/>
      <c r="G40" s="3"/>
      <c r="H40" s="3"/>
      <c r="I40" s="3"/>
      <c r="J40" s="3"/>
      <c r="K40" s="3"/>
      <c r="L40" s="3"/>
      <c r="M40" s="3"/>
      <c r="N40" s="3"/>
      <c r="O40" s="3"/>
      <c r="P40" s="3"/>
      <c r="Q40" s="3"/>
      <c r="R40" s="3"/>
      <c r="S40" s="3"/>
      <c r="T40" s="3"/>
      <c r="U40" s="3"/>
      <c r="V40" s="3"/>
      <c r="W40" s="3"/>
      <c r="X40" s="3"/>
    </row>
    <row r="41" spans="1:24">
      <c r="A41" s="19"/>
    </row>
  </sheetData>
  <sheetProtection algorithmName="SHA-512" hashValue="KqQjReB7IG9XP9vghqNi6+uD42jtipMy+3cDgW5bAFquwqkWtMKG58/lTxRUz3EN/ulhPhjwMYW6kbxcTVHoqw==" saltValue="ZADrt/kWu2OkSFIHY07bLg==" spinCount="100000" sheet="1" objects="1" scenarios="1"/>
  <mergeCells count="24">
    <mergeCell ref="A23:Y23"/>
    <mergeCell ref="B38:X39"/>
    <mergeCell ref="P26:Q26"/>
    <mergeCell ref="T26:U26"/>
    <mergeCell ref="L32:M32"/>
    <mergeCell ref="N29:O29"/>
    <mergeCell ref="K29:L29"/>
    <mergeCell ref="Q29:R29"/>
    <mergeCell ref="I18:K18"/>
    <mergeCell ref="L18:X18"/>
    <mergeCell ref="I19:K19"/>
    <mergeCell ref="A5:X5"/>
    <mergeCell ref="A6:X6"/>
    <mergeCell ref="A7:X7"/>
    <mergeCell ref="H13:J13"/>
    <mergeCell ref="K13:X13"/>
    <mergeCell ref="O9:X9"/>
    <mergeCell ref="H14:J14"/>
    <mergeCell ref="K14:X14"/>
    <mergeCell ref="H15:J15"/>
    <mergeCell ref="K15:X15"/>
    <mergeCell ref="I17:K17"/>
    <mergeCell ref="L17:X17"/>
    <mergeCell ref="L19:X19"/>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K42"/>
  <sheetViews>
    <sheetView showGridLines="0" workbookViewId="0">
      <selection activeCell="AH20" sqref="AH20"/>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156</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107</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実績報告日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157</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9" t="s">
        <v>87</v>
      </c>
      <c r="B25" s="44"/>
    </row>
    <row r="26" spans="1:25">
      <c r="A26" s="19"/>
      <c r="B26" s="182">
        <f>事業名</f>
        <v>0</v>
      </c>
      <c r="C26" s="182"/>
      <c r="D26" s="182"/>
      <c r="E26" s="182"/>
      <c r="F26" s="182"/>
      <c r="G26" s="182"/>
      <c r="H26" s="182"/>
      <c r="I26" s="182"/>
      <c r="J26" s="182"/>
      <c r="K26" s="182"/>
      <c r="L26" s="182"/>
      <c r="M26" s="182"/>
      <c r="N26" s="182"/>
      <c r="O26" s="182"/>
      <c r="P26" s="182"/>
      <c r="Q26" s="182"/>
      <c r="R26" s="182"/>
      <c r="S26" s="182"/>
      <c r="T26" s="182"/>
      <c r="U26" s="182"/>
      <c r="V26" s="182"/>
      <c r="W26" s="182"/>
      <c r="X26" s="182"/>
    </row>
    <row r="27" spans="1:25">
      <c r="B27" s="182"/>
      <c r="C27" s="182"/>
      <c r="D27" s="182"/>
      <c r="E27" s="182"/>
      <c r="F27" s="182"/>
      <c r="G27" s="182"/>
      <c r="H27" s="182"/>
      <c r="I27" s="182"/>
      <c r="J27" s="182"/>
      <c r="K27" s="182"/>
      <c r="L27" s="182"/>
      <c r="M27" s="182"/>
      <c r="N27" s="182"/>
      <c r="O27" s="182"/>
      <c r="P27" s="182"/>
      <c r="Q27" s="182"/>
      <c r="R27" s="182"/>
      <c r="S27" s="182"/>
      <c r="T27" s="182"/>
      <c r="U27" s="182"/>
      <c r="V27" s="182"/>
      <c r="W27" s="182"/>
      <c r="X27" s="182"/>
    </row>
    <row r="29" spans="1:25">
      <c r="A29" s="19" t="s">
        <v>88</v>
      </c>
      <c r="F29" s="186" t="str">
        <f>事業開始日</f>
        <v>交付決定日</v>
      </c>
      <c r="G29" s="186"/>
      <c r="H29" s="186"/>
      <c r="I29" s="186"/>
      <c r="J29" s="186"/>
      <c r="K29" s="186"/>
      <c r="L29" s="7" t="s">
        <v>34</v>
      </c>
      <c r="M29" s="186">
        <f>事業終了日</f>
        <v>46053</v>
      </c>
      <c r="N29" s="186"/>
      <c r="O29" s="186"/>
      <c r="P29" s="186"/>
      <c r="Q29" s="186"/>
      <c r="R29" s="186"/>
    </row>
    <row r="32" spans="1:25">
      <c r="A32" s="20" t="s">
        <v>89</v>
      </c>
    </row>
    <row r="33" spans="1:24">
      <c r="B33" t="s">
        <v>143</v>
      </c>
    </row>
    <row r="34" spans="1:24">
      <c r="A34" s="19"/>
    </row>
    <row r="35" spans="1:24">
      <c r="A35" s="20" t="s">
        <v>91</v>
      </c>
    </row>
    <row r="36" spans="1:24">
      <c r="B36" t="s">
        <v>158</v>
      </c>
    </row>
    <row r="41" spans="1:24">
      <c r="B41" s="3"/>
      <c r="C41" s="3"/>
      <c r="D41" s="3"/>
      <c r="E41" s="3"/>
      <c r="F41" s="3"/>
      <c r="G41" s="3"/>
      <c r="H41" s="3"/>
      <c r="I41" s="3"/>
      <c r="J41" s="3"/>
      <c r="K41" s="3"/>
      <c r="L41" s="3"/>
      <c r="M41" s="3"/>
      <c r="N41" s="3"/>
      <c r="O41" s="3"/>
      <c r="P41" s="3"/>
      <c r="Q41" s="3"/>
      <c r="R41" s="3"/>
      <c r="S41" s="3"/>
      <c r="T41" s="3"/>
      <c r="U41" s="3"/>
      <c r="V41" s="3"/>
      <c r="W41" s="3"/>
      <c r="X41" s="3"/>
    </row>
    <row r="42" spans="1:24">
      <c r="A42" s="19"/>
    </row>
  </sheetData>
  <sheetProtection algorithmName="SHA-512" hashValue="C/szibGyME7BSiEj5YGlK3JuIdOmw4IPQGHkUhXYc6RdQ7REnkLuaczDRmIwKd6kd0x11TVOsWSUTRtADP/kpQ==" saltValue="vY6IujFxDqeVsSEsCmt4WA==" spinCount="100000" sheet="1" objects="1" scenarios="1"/>
  <mergeCells count="20">
    <mergeCell ref="A5:X5"/>
    <mergeCell ref="A6:X6"/>
    <mergeCell ref="A7:X7"/>
    <mergeCell ref="R9:X9"/>
    <mergeCell ref="H13:J13"/>
    <mergeCell ref="K13:X13"/>
    <mergeCell ref="H14:J14"/>
    <mergeCell ref="K14:X14"/>
    <mergeCell ref="H15:J15"/>
    <mergeCell ref="K15:X15"/>
    <mergeCell ref="I17:K17"/>
    <mergeCell ref="L17:X17"/>
    <mergeCell ref="F29:K29"/>
    <mergeCell ref="M29:R29"/>
    <mergeCell ref="I18:K18"/>
    <mergeCell ref="L18:X18"/>
    <mergeCell ref="I19:K19"/>
    <mergeCell ref="L19:X19"/>
    <mergeCell ref="A23:Y23"/>
    <mergeCell ref="B26:X27"/>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B1:X23"/>
  <sheetViews>
    <sheetView showGridLines="0" workbookViewId="0">
      <selection activeCell="AZ19" sqref="AZ19"/>
    </sheetView>
  </sheetViews>
  <sheetFormatPr defaultColWidth="3.125" defaultRowHeight="18.75"/>
  <cols>
    <col min="1" max="16384" width="3.125" style="6"/>
  </cols>
  <sheetData>
    <row r="1" spans="2:24">
      <c r="X1" s="77"/>
    </row>
    <row r="2" spans="2:24" ht="24">
      <c r="B2" s="39" t="s">
        <v>90</v>
      </c>
    </row>
    <row r="4" spans="2:24">
      <c r="B4" s="17" t="str">
        <f>"名称："&amp;名称</f>
        <v>名称：</v>
      </c>
    </row>
    <row r="6" spans="2:24" ht="21" customHeight="1">
      <c r="B6" s="162" t="s">
        <v>36</v>
      </c>
      <c r="C6" s="162"/>
      <c r="D6" s="162"/>
      <c r="E6" s="162"/>
      <c r="F6" s="162"/>
      <c r="G6" s="162"/>
      <c r="H6" s="162"/>
      <c r="I6" s="162"/>
      <c r="J6" s="189" t="str">
        <f>コロナ融資の利用</f>
        <v>無</v>
      </c>
      <c r="K6" s="189"/>
      <c r="L6" s="189"/>
      <c r="M6" s="37"/>
    </row>
    <row r="8" spans="2:24" ht="39.950000000000003" customHeight="1">
      <c r="B8" s="148" t="s">
        <v>38</v>
      </c>
      <c r="C8" s="148"/>
      <c r="D8" s="148"/>
      <c r="E8" s="148"/>
      <c r="F8" s="148"/>
      <c r="G8" s="148"/>
      <c r="H8" s="148"/>
      <c r="I8" s="148"/>
      <c r="J8" s="157" t="s">
        <v>39</v>
      </c>
      <c r="K8" s="157"/>
      <c r="L8" s="157"/>
      <c r="M8" s="157"/>
      <c r="N8" s="157"/>
      <c r="O8" s="157" t="s">
        <v>40</v>
      </c>
      <c r="P8" s="157"/>
      <c r="Q8" s="157"/>
      <c r="R8" s="157"/>
      <c r="S8" s="157"/>
      <c r="T8" s="157" t="s">
        <v>41</v>
      </c>
      <c r="U8" s="157"/>
      <c r="V8" s="157"/>
      <c r="W8" s="157"/>
      <c r="X8" s="157"/>
    </row>
    <row r="9" spans="2:24" ht="21" customHeight="1">
      <c r="B9" s="188" t="s">
        <v>218</v>
      </c>
      <c r="C9" s="188"/>
      <c r="D9" s="188"/>
      <c r="E9" s="188"/>
      <c r="F9" s="188"/>
      <c r="G9" s="188"/>
      <c r="H9" s="188"/>
      <c r="I9" s="188"/>
      <c r="J9" s="160">
        <f ca="1">SUMIF($B$15:$I$19,B9,$T$15:$X$19)</f>
        <v>0</v>
      </c>
      <c r="K9" s="160"/>
      <c r="L9" s="160"/>
      <c r="M9" s="160"/>
      <c r="N9" s="160"/>
      <c r="O9" s="160">
        <f ca="1">ROUNDDOWN(J9*10/110,0)</f>
        <v>0</v>
      </c>
      <c r="P9" s="160"/>
      <c r="Q9" s="160"/>
      <c r="R9" s="160"/>
      <c r="S9" s="160"/>
      <c r="T9" s="160">
        <f ca="1">IF(J9="","",J9-O9)</f>
        <v>0</v>
      </c>
      <c r="U9" s="160"/>
      <c r="V9" s="160"/>
      <c r="W9" s="160"/>
      <c r="X9" s="160"/>
    </row>
    <row r="10" spans="2:24" ht="21" customHeight="1">
      <c r="B10" s="188" t="s">
        <v>176</v>
      </c>
      <c r="C10" s="188"/>
      <c r="D10" s="188"/>
      <c r="E10" s="188"/>
      <c r="F10" s="188"/>
      <c r="G10" s="188"/>
      <c r="H10" s="188"/>
      <c r="I10" s="188"/>
      <c r="J10" s="160">
        <f ca="1">SUMIF($B$15:$I$19,B10,$T$15:$X$19)</f>
        <v>0</v>
      </c>
      <c r="K10" s="160"/>
      <c r="L10" s="160"/>
      <c r="M10" s="160"/>
      <c r="N10" s="160"/>
      <c r="O10" s="160">
        <f t="shared" ref="O10:O11" ca="1" si="0">ROUNDDOWN(J10*10/110,0)</f>
        <v>0</v>
      </c>
      <c r="P10" s="160"/>
      <c r="Q10" s="160"/>
      <c r="R10" s="160"/>
      <c r="S10" s="160"/>
      <c r="T10" s="160">
        <f ca="1">IF(J10="","",J10-O10)</f>
        <v>0</v>
      </c>
      <c r="U10" s="160"/>
      <c r="V10" s="160"/>
      <c r="W10" s="160"/>
      <c r="X10" s="160"/>
    </row>
    <row r="11" spans="2:24" ht="21" customHeight="1">
      <c r="B11" s="188" t="s">
        <v>177</v>
      </c>
      <c r="C11" s="188"/>
      <c r="D11" s="188"/>
      <c r="E11" s="188"/>
      <c r="F11" s="188"/>
      <c r="G11" s="188"/>
      <c r="H11" s="188"/>
      <c r="I11" s="188"/>
      <c r="J11" s="160">
        <f ca="1">SUMIF($B$15:$I$19,B11,$T$15:$X$19)</f>
        <v>0</v>
      </c>
      <c r="K11" s="160"/>
      <c r="L11" s="160"/>
      <c r="M11" s="160"/>
      <c r="N11" s="160"/>
      <c r="O11" s="160">
        <f t="shared" ca="1" si="0"/>
        <v>0</v>
      </c>
      <c r="P11" s="160"/>
      <c r="Q11" s="160"/>
      <c r="R11" s="160"/>
      <c r="S11" s="160"/>
      <c r="T11" s="160">
        <f ca="1">IF(J11="","",J11-O11)</f>
        <v>0</v>
      </c>
      <c r="U11" s="160"/>
      <c r="V11" s="160"/>
      <c r="W11" s="160"/>
      <c r="X11" s="160"/>
    </row>
    <row r="12" spans="2:24" ht="21" customHeight="1">
      <c r="B12" s="148" t="s">
        <v>20</v>
      </c>
      <c r="C12" s="148"/>
      <c r="D12" s="148"/>
      <c r="E12" s="148"/>
      <c r="F12" s="148"/>
      <c r="G12" s="148"/>
      <c r="H12" s="148"/>
      <c r="I12" s="148"/>
      <c r="J12" s="149">
        <f ca="1">SUM(J9:N11)</f>
        <v>0</v>
      </c>
      <c r="K12" s="149"/>
      <c r="L12" s="149"/>
      <c r="M12" s="149"/>
      <c r="N12" s="149"/>
      <c r="O12" s="159">
        <f ca="1">SUM(O9:S11)</f>
        <v>0</v>
      </c>
      <c r="P12" s="159"/>
      <c r="Q12" s="159"/>
      <c r="R12" s="159"/>
      <c r="S12" s="159"/>
      <c r="T12" s="149">
        <f ca="1">SUM(T9:X11)</f>
        <v>0</v>
      </c>
      <c r="U12" s="149"/>
      <c r="V12" s="149"/>
      <c r="W12" s="149"/>
      <c r="X12" s="149"/>
    </row>
    <row r="14" spans="2:24">
      <c r="B14" s="6" t="s">
        <v>61</v>
      </c>
    </row>
    <row r="15" spans="2:24" ht="39.950000000000003" customHeight="1">
      <c r="B15" s="148" t="s">
        <v>48</v>
      </c>
      <c r="C15" s="148"/>
      <c r="D15" s="148"/>
      <c r="E15" s="148"/>
      <c r="F15" s="148"/>
      <c r="G15" s="148"/>
      <c r="H15" s="148"/>
      <c r="I15" s="148" t="s">
        <v>46</v>
      </c>
      <c r="J15" s="148" t="s">
        <v>45</v>
      </c>
      <c r="K15" s="148"/>
      <c r="L15" s="148"/>
      <c r="M15" s="148"/>
      <c r="N15" s="148"/>
      <c r="O15" s="148"/>
      <c r="P15" s="148"/>
      <c r="Q15" s="148"/>
      <c r="R15" s="148"/>
      <c r="S15" s="148"/>
      <c r="T15" s="157" t="s">
        <v>47</v>
      </c>
      <c r="U15" s="148"/>
      <c r="V15" s="148"/>
      <c r="W15" s="148"/>
      <c r="X15" s="148"/>
    </row>
    <row r="16" spans="2:24" s="72" customFormat="1">
      <c r="B16" s="155" t="s">
        <v>218</v>
      </c>
      <c r="C16" s="155"/>
      <c r="D16" s="155"/>
      <c r="E16" s="155"/>
      <c r="F16" s="155"/>
      <c r="G16" s="155"/>
      <c r="H16" s="155"/>
      <c r="I16" s="155"/>
      <c r="J16" s="158"/>
      <c r="K16" s="158"/>
      <c r="L16" s="158"/>
      <c r="M16" s="158"/>
      <c r="N16" s="158"/>
      <c r="O16" s="158"/>
      <c r="P16" s="158"/>
      <c r="Q16" s="158"/>
      <c r="R16" s="158"/>
      <c r="S16" s="158"/>
      <c r="T16" s="187"/>
      <c r="U16" s="187"/>
      <c r="V16" s="187"/>
      <c r="W16" s="187"/>
      <c r="X16" s="187"/>
    </row>
    <row r="17" spans="2:24" s="72" customFormat="1">
      <c r="B17" s="155" t="s">
        <v>176</v>
      </c>
      <c r="C17" s="155"/>
      <c r="D17" s="155"/>
      <c r="E17" s="155"/>
      <c r="F17" s="155"/>
      <c r="G17" s="155"/>
      <c r="H17" s="155"/>
      <c r="I17" s="155"/>
      <c r="J17" s="158"/>
      <c r="K17" s="158"/>
      <c r="L17" s="158"/>
      <c r="M17" s="158"/>
      <c r="N17" s="158"/>
      <c r="O17" s="158"/>
      <c r="P17" s="158"/>
      <c r="Q17" s="158"/>
      <c r="R17" s="158"/>
      <c r="S17" s="158"/>
      <c r="T17" s="187"/>
      <c r="U17" s="187"/>
      <c r="V17" s="187"/>
      <c r="W17" s="187"/>
      <c r="X17" s="187"/>
    </row>
    <row r="18" spans="2:24" s="72" customFormat="1">
      <c r="B18" s="155" t="s">
        <v>177</v>
      </c>
      <c r="C18" s="155"/>
      <c r="D18" s="155"/>
      <c r="E18" s="155"/>
      <c r="F18" s="155"/>
      <c r="G18" s="155"/>
      <c r="H18" s="155"/>
      <c r="I18" s="155"/>
      <c r="J18" s="158"/>
      <c r="K18" s="158"/>
      <c r="L18" s="158"/>
      <c r="M18" s="158"/>
      <c r="N18" s="158"/>
      <c r="O18" s="158"/>
      <c r="P18" s="158"/>
      <c r="Q18" s="158"/>
      <c r="R18" s="158"/>
      <c r="S18" s="158"/>
      <c r="T18" s="187"/>
      <c r="U18" s="187"/>
      <c r="V18" s="187"/>
      <c r="W18" s="187"/>
      <c r="X18" s="187"/>
    </row>
    <row r="19" spans="2:24" s="72" customFormat="1">
      <c r="B19" s="67" t="s">
        <v>49</v>
      </c>
      <c r="C19" s="68"/>
      <c r="D19" s="68"/>
      <c r="E19" s="68"/>
      <c r="F19" s="68"/>
      <c r="G19" s="68"/>
      <c r="H19" s="68"/>
      <c r="I19" s="68"/>
      <c r="J19" s="69"/>
      <c r="K19" s="69"/>
      <c r="L19" s="69"/>
      <c r="M19" s="69"/>
      <c r="N19" s="69"/>
      <c r="O19" s="69"/>
      <c r="P19" s="69"/>
      <c r="Q19" s="69"/>
      <c r="R19" s="69"/>
      <c r="S19" s="69"/>
      <c r="T19" s="70"/>
      <c r="U19" s="70"/>
      <c r="V19" s="70"/>
      <c r="W19" s="70"/>
      <c r="X19" s="71"/>
    </row>
    <row r="21" spans="2:24" ht="21" customHeight="1">
      <c r="B21" s="148" t="s">
        <v>43</v>
      </c>
      <c r="C21" s="148"/>
      <c r="D21" s="148"/>
      <c r="E21" s="148"/>
      <c r="F21" s="148"/>
      <c r="G21" s="148"/>
      <c r="H21" s="154">
        <f>IF(J6="有",2/3,1/2)</f>
        <v>0.5</v>
      </c>
      <c r="I21" s="154"/>
      <c r="J21" s="154"/>
      <c r="K21" s="154"/>
      <c r="L21" s="154"/>
      <c r="M21" s="154"/>
      <c r="N21" s="154"/>
      <c r="O21" s="150" t="s">
        <v>55</v>
      </c>
      <c r="P21" s="150"/>
      <c r="Q21" s="150"/>
      <c r="R21" s="150"/>
      <c r="S21" s="150"/>
      <c r="T21" s="149" t="e">
        <f ca="1">ROUNDDOWN(IF(T23&gt;=2000000,2000000,IF(T23&lt;400000,"補助限度額未達",T23)),-3)</f>
        <v>#VALUE!</v>
      </c>
      <c r="U21" s="149"/>
      <c r="V21" s="149"/>
      <c r="W21" s="149"/>
      <c r="X21" s="149"/>
    </row>
    <row r="22" spans="2:24" ht="5.0999999999999996" customHeight="1"/>
    <row r="23" spans="2:24" hidden="1">
      <c r="T23" s="171">
        <f ca="1">ROUNDDOWN(T12*H21,0)</f>
        <v>0</v>
      </c>
      <c r="U23" s="171"/>
      <c r="V23" s="171"/>
      <c r="W23" s="171"/>
      <c r="X23" s="171"/>
    </row>
  </sheetData>
  <sheetProtection algorithmName="SHA-512" hashValue="i0NEW6n+2D3dRTnwI5mRTT8EfQdEK/VquqU577K98nr/7XXNVcwrJSQWxJPFVDx9FKx7cpDJ4S+s0wHjnCMEXA==" saltValue="AJ6C/sfRQdvfvA3bBEhiDQ==" spinCount="100000" sheet="1" insertRows="0" deleteRows="0"/>
  <mergeCells count="39">
    <mergeCell ref="T8:X8"/>
    <mergeCell ref="B6:I6"/>
    <mergeCell ref="J6:L6"/>
    <mergeCell ref="B8:I8"/>
    <mergeCell ref="J8:N8"/>
    <mergeCell ref="O8:S8"/>
    <mergeCell ref="B9:I9"/>
    <mergeCell ref="J9:N9"/>
    <mergeCell ref="O9:S9"/>
    <mergeCell ref="T9:X9"/>
    <mergeCell ref="B10:I10"/>
    <mergeCell ref="J10:N10"/>
    <mergeCell ref="O10:S10"/>
    <mergeCell ref="T10:X10"/>
    <mergeCell ref="B11:I11"/>
    <mergeCell ref="J11:N11"/>
    <mergeCell ref="O11:S11"/>
    <mergeCell ref="T11:X11"/>
    <mergeCell ref="B12:I12"/>
    <mergeCell ref="J12:N12"/>
    <mergeCell ref="O12:S12"/>
    <mergeCell ref="T12:X12"/>
    <mergeCell ref="B15:I15"/>
    <mergeCell ref="J15:S15"/>
    <mergeCell ref="T15:X15"/>
    <mergeCell ref="B16:I16"/>
    <mergeCell ref="J16:S16"/>
    <mergeCell ref="T16:X16"/>
    <mergeCell ref="B17:I17"/>
    <mergeCell ref="J17:S17"/>
    <mergeCell ref="T17:X17"/>
    <mergeCell ref="B18:I18"/>
    <mergeCell ref="J18:S18"/>
    <mergeCell ref="T18:X18"/>
    <mergeCell ref="B21:G21"/>
    <mergeCell ref="H21:N21"/>
    <mergeCell ref="O21:S21"/>
    <mergeCell ref="T21:X21"/>
    <mergeCell ref="T23:X23"/>
  </mergeCells>
  <phoneticPr fontId="2"/>
  <dataValidations count="1">
    <dataValidation type="list" allowBlank="1" showInputMessage="1" showErrorMessage="1" sqref="B16:B18" xr:uid="{00000000-0002-0000-0700-000000000000}">
      <formula1>"設備導入費,設備に関連する備品費,施設改修費"</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FC68-1687-40FD-9CFD-4A1180693BA3}">
  <sheetPr>
    <tabColor theme="7"/>
  </sheetPr>
  <dimension ref="A1:AK45"/>
  <sheetViews>
    <sheetView showGridLines="0" zoomScale="90" zoomScaleNormal="90" workbookViewId="0">
      <selection activeCell="G23" sqref="G23:M23"/>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160</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120</v>
      </c>
      <c r="B7" s="111"/>
      <c r="C7" s="111"/>
      <c r="D7" s="111"/>
      <c r="E7" s="111"/>
      <c r="F7" s="111"/>
      <c r="G7" s="111"/>
      <c r="H7" s="111"/>
      <c r="I7" s="111"/>
      <c r="J7" s="111"/>
      <c r="K7" s="111"/>
      <c r="L7" s="111"/>
      <c r="M7" s="111"/>
      <c r="N7" s="111"/>
      <c r="O7" s="111"/>
      <c r="P7" s="111"/>
      <c r="Q7" s="111"/>
      <c r="R7" s="111"/>
      <c r="S7" s="111"/>
      <c r="T7" s="111"/>
      <c r="U7" s="111"/>
      <c r="V7" s="111"/>
      <c r="W7" s="111"/>
      <c r="X7" s="112"/>
      <c r="Y7" s="23"/>
    </row>
    <row r="8" spans="1:37" ht="9.9499999999999993" customHeight="1"/>
    <row r="9" spans="1:37" ht="19.5">
      <c r="R9" s="117" t="str">
        <f>実績報告日</f>
        <v>2025年●月〇日</v>
      </c>
      <c r="S9" s="117"/>
      <c r="T9" s="117"/>
      <c r="U9" s="117"/>
      <c r="V9" s="117"/>
      <c r="W9" s="117"/>
      <c r="X9" s="117"/>
      <c r="AK9" s="7"/>
    </row>
    <row r="10" spans="1:37" ht="9.9499999999999993" customHeight="1">
      <c r="E10" s="2"/>
    </row>
    <row r="11" spans="1:37" ht="21" customHeight="1">
      <c r="H11" s="119" t="s">
        <v>0</v>
      </c>
      <c r="I11" s="119"/>
      <c r="J11" s="119"/>
      <c r="K11" s="120">
        <f>住所</f>
        <v>0</v>
      </c>
      <c r="L11" s="120"/>
      <c r="M11" s="120"/>
      <c r="N11" s="120"/>
      <c r="O11" s="120"/>
      <c r="P11" s="120"/>
      <c r="Q11" s="120"/>
      <c r="R11" s="120"/>
      <c r="S11" s="120"/>
      <c r="T11" s="120"/>
      <c r="U11" s="120"/>
      <c r="V11" s="120"/>
      <c r="W11" s="120"/>
      <c r="X11" s="120"/>
    </row>
    <row r="12" spans="1:37" ht="21" customHeight="1">
      <c r="H12" s="119" t="s">
        <v>14</v>
      </c>
      <c r="I12" s="119"/>
      <c r="J12" s="119"/>
      <c r="K12" s="129">
        <f>名称</f>
        <v>0</v>
      </c>
      <c r="L12" s="129"/>
      <c r="M12" s="129"/>
      <c r="N12" s="129"/>
      <c r="O12" s="129"/>
      <c r="P12" s="129"/>
      <c r="Q12" s="129"/>
      <c r="R12" s="129"/>
      <c r="S12" s="129"/>
      <c r="T12" s="129"/>
      <c r="U12" s="129"/>
      <c r="V12" s="129"/>
      <c r="W12" s="129"/>
      <c r="X12" s="129"/>
    </row>
    <row r="13" spans="1:37" ht="21" customHeight="1">
      <c r="H13" s="119" t="s">
        <v>28</v>
      </c>
      <c r="I13" s="119"/>
      <c r="J13" s="119"/>
      <c r="K13" s="129" t="str">
        <f>代表者役職&amp;"　"&amp;代表者氏名&amp;""</f>
        <v>　</v>
      </c>
      <c r="L13" s="129"/>
      <c r="M13" s="129"/>
      <c r="N13" s="129"/>
      <c r="O13" s="129"/>
      <c r="P13" s="129"/>
      <c r="Q13" s="129"/>
      <c r="R13" s="129"/>
      <c r="S13" s="129"/>
      <c r="T13" s="129"/>
      <c r="U13" s="129"/>
      <c r="V13" s="129"/>
      <c r="W13" s="129"/>
      <c r="X13" s="129"/>
    </row>
    <row r="14" spans="1:37" ht="9.9499999999999993" customHeight="1"/>
    <row r="15" spans="1:37" ht="21" customHeight="1">
      <c r="I15" s="113" t="s">
        <v>6</v>
      </c>
      <c r="J15" s="114"/>
      <c r="K15" s="114"/>
      <c r="L15" s="123" t="str">
        <f>担当者役職&amp;"　"&amp;担当者氏名</f>
        <v>　</v>
      </c>
      <c r="M15" s="123"/>
      <c r="N15" s="123"/>
      <c r="O15" s="123"/>
      <c r="P15" s="123"/>
      <c r="Q15" s="123"/>
      <c r="R15" s="123"/>
      <c r="S15" s="123"/>
      <c r="T15" s="123"/>
      <c r="U15" s="123"/>
      <c r="V15" s="123"/>
      <c r="W15" s="123"/>
      <c r="X15" s="124"/>
    </row>
    <row r="16" spans="1:37" ht="21" customHeight="1">
      <c r="I16" s="115" t="s">
        <v>5</v>
      </c>
      <c r="J16" s="116"/>
      <c r="K16" s="116"/>
      <c r="L16" s="125">
        <f>担当者電話番号</f>
        <v>0</v>
      </c>
      <c r="M16" s="125"/>
      <c r="N16" s="125"/>
      <c r="O16" s="125"/>
      <c r="P16" s="125"/>
      <c r="Q16" s="125"/>
      <c r="R16" s="125"/>
      <c r="S16" s="125"/>
      <c r="T16" s="125"/>
      <c r="U16" s="125"/>
      <c r="V16" s="125"/>
      <c r="W16" s="125"/>
      <c r="X16" s="126"/>
    </row>
    <row r="17" spans="1:25" ht="21" customHeight="1">
      <c r="I17" s="121" t="s">
        <v>10</v>
      </c>
      <c r="J17" s="122"/>
      <c r="K17" s="122"/>
      <c r="L17" s="127" t="str">
        <f>IF(ISBLANK(メールアドレス),"",メールアドレス)</f>
        <v/>
      </c>
      <c r="M17" s="127"/>
      <c r="N17" s="127"/>
      <c r="O17" s="127"/>
      <c r="P17" s="127"/>
      <c r="Q17" s="127"/>
      <c r="R17" s="127"/>
      <c r="S17" s="127"/>
      <c r="T17" s="127"/>
      <c r="U17" s="127"/>
      <c r="V17" s="127"/>
      <c r="W17" s="127"/>
      <c r="X17" s="128"/>
    </row>
    <row r="18" spans="1:25" ht="9.9499999999999993" customHeight="1"/>
    <row r="19" spans="1:25">
      <c r="A19" s="118" t="s">
        <v>17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1:25" ht="9.9499999999999993" customHeight="1">
      <c r="A20" s="5"/>
      <c r="B20" s="5"/>
      <c r="C20" s="5"/>
      <c r="D20" s="5"/>
      <c r="E20" s="5"/>
      <c r="F20" s="5"/>
      <c r="G20" s="5"/>
      <c r="H20" s="5"/>
      <c r="I20" s="5"/>
      <c r="J20" s="5"/>
      <c r="K20" s="5"/>
      <c r="L20" s="5"/>
      <c r="M20" s="5"/>
      <c r="N20" s="5"/>
      <c r="O20" s="5"/>
      <c r="P20" s="5"/>
      <c r="Q20" s="5"/>
      <c r="R20" s="5"/>
      <c r="S20" s="5"/>
      <c r="T20" s="5"/>
      <c r="U20" s="5"/>
      <c r="V20" s="5"/>
      <c r="W20" s="5"/>
      <c r="X20" s="5"/>
      <c r="Y20" s="5"/>
    </row>
    <row r="21" spans="1:25">
      <c r="A21" s="190" t="s">
        <v>121</v>
      </c>
      <c r="B21" s="190"/>
      <c r="C21" s="190"/>
      <c r="D21" s="193"/>
      <c r="E21" s="193"/>
      <c r="F21" s="193"/>
      <c r="G21" s="193"/>
      <c r="H21" s="193"/>
      <c r="I21" s="193"/>
      <c r="J21" s="193"/>
      <c r="K21" s="193"/>
      <c r="L21" s="193"/>
      <c r="M21" s="193"/>
      <c r="N21" s="193"/>
      <c r="O21" s="193"/>
      <c r="P21" s="193"/>
      <c r="Q21" s="193"/>
      <c r="R21" s="193"/>
      <c r="S21" s="193"/>
      <c r="T21" s="193"/>
      <c r="U21" s="193"/>
      <c r="V21" s="193"/>
      <c r="W21" s="193"/>
    </row>
    <row r="22" spans="1:25">
      <c r="B22" s="191" t="s">
        <v>122</v>
      </c>
      <c r="C22" s="191"/>
      <c r="D22" s="191"/>
      <c r="E22" s="194"/>
      <c r="F22" s="194"/>
      <c r="G22" s="194"/>
      <c r="H22" s="194"/>
      <c r="I22" s="194"/>
      <c r="J22" s="194"/>
      <c r="K22" s="194"/>
      <c r="L22" s="194"/>
      <c r="M22" s="194"/>
      <c r="N22" s="191" t="s">
        <v>123</v>
      </c>
      <c r="O22" s="191"/>
      <c r="P22" s="191"/>
      <c r="Q22" s="191"/>
      <c r="R22" s="194"/>
      <c r="S22" s="194"/>
      <c r="T22" s="194"/>
      <c r="U22" s="194"/>
      <c r="V22" s="194"/>
      <c r="W22" s="194"/>
      <c r="X22" s="3"/>
    </row>
    <row r="23" spans="1:25">
      <c r="B23" s="192" t="s">
        <v>159</v>
      </c>
      <c r="C23" s="192"/>
      <c r="D23" s="192"/>
      <c r="E23" s="192"/>
      <c r="F23" s="192"/>
      <c r="G23" s="195"/>
      <c r="H23" s="195"/>
      <c r="I23" s="195"/>
      <c r="J23" s="195"/>
      <c r="K23" s="195"/>
      <c r="L23" s="195"/>
      <c r="M23" s="195"/>
      <c r="N23" s="192" t="s">
        <v>124</v>
      </c>
      <c r="O23" s="192"/>
      <c r="P23" s="192"/>
      <c r="Q23" s="192"/>
      <c r="R23" s="193"/>
      <c r="S23" s="193"/>
      <c r="T23" s="193"/>
      <c r="U23" s="193"/>
      <c r="V23" s="193"/>
      <c r="W23" s="193"/>
      <c r="X23" s="3"/>
    </row>
    <row r="24" spans="1:25">
      <c r="B24" s="192" t="s">
        <v>125</v>
      </c>
      <c r="C24" s="192"/>
      <c r="D24" s="192"/>
      <c r="E24" s="192"/>
      <c r="F24" s="192"/>
      <c r="G24" s="193"/>
      <c r="H24" s="193"/>
      <c r="I24" s="193"/>
      <c r="J24" s="193"/>
      <c r="K24" s="193"/>
      <c r="L24" s="193"/>
      <c r="M24" s="193"/>
      <c r="N24" s="193"/>
      <c r="O24" s="193"/>
      <c r="P24" s="193"/>
      <c r="Q24" s="193"/>
      <c r="R24" s="193"/>
      <c r="S24" s="193"/>
      <c r="T24" s="193"/>
      <c r="U24" s="193"/>
      <c r="V24" s="193"/>
      <c r="W24" s="193"/>
    </row>
    <row r="25" spans="1:25" ht="9.9499999999999993" customHeight="1">
      <c r="A25" s="19"/>
      <c r="F25" s="59"/>
      <c r="G25" s="59"/>
      <c r="H25" s="59"/>
      <c r="I25" s="59"/>
      <c r="J25" s="59"/>
      <c r="K25" s="59"/>
      <c r="L25" s="7"/>
      <c r="M25" s="59"/>
      <c r="N25" s="59"/>
      <c r="O25" s="59"/>
      <c r="P25" s="59"/>
      <c r="Q25" s="59"/>
      <c r="R25" s="59"/>
    </row>
    <row r="26" spans="1:25">
      <c r="A26" s="190" t="s">
        <v>121</v>
      </c>
      <c r="B26" s="190"/>
      <c r="C26" s="190"/>
      <c r="D26" s="193"/>
      <c r="E26" s="193"/>
      <c r="F26" s="193"/>
      <c r="G26" s="193"/>
      <c r="H26" s="193"/>
      <c r="I26" s="193"/>
      <c r="J26" s="193"/>
      <c r="K26" s="193"/>
      <c r="L26" s="193"/>
      <c r="M26" s="193"/>
      <c r="N26" s="193"/>
      <c r="O26" s="193"/>
      <c r="P26" s="193"/>
      <c r="Q26" s="193"/>
      <c r="R26" s="193"/>
      <c r="S26" s="193"/>
      <c r="T26" s="193"/>
      <c r="U26" s="193"/>
      <c r="V26" s="193"/>
      <c r="W26" s="193"/>
    </row>
    <row r="27" spans="1:25">
      <c r="B27" s="191" t="s">
        <v>122</v>
      </c>
      <c r="C27" s="191"/>
      <c r="D27" s="191"/>
      <c r="E27" s="194"/>
      <c r="F27" s="194"/>
      <c r="G27" s="194"/>
      <c r="H27" s="194"/>
      <c r="I27" s="194"/>
      <c r="J27" s="194"/>
      <c r="K27" s="194"/>
      <c r="L27" s="194"/>
      <c r="M27" s="194"/>
      <c r="N27" s="191" t="s">
        <v>123</v>
      </c>
      <c r="O27" s="191"/>
      <c r="P27" s="191"/>
      <c r="Q27" s="191"/>
      <c r="R27" s="194"/>
      <c r="S27" s="194"/>
      <c r="T27" s="194"/>
      <c r="U27" s="194"/>
      <c r="V27" s="194"/>
      <c r="W27" s="194"/>
    </row>
    <row r="28" spans="1:25">
      <c r="B28" s="192" t="s">
        <v>159</v>
      </c>
      <c r="C28" s="192"/>
      <c r="D28" s="192"/>
      <c r="E28" s="192"/>
      <c r="F28" s="192"/>
      <c r="G28" s="195"/>
      <c r="H28" s="195"/>
      <c r="I28" s="195"/>
      <c r="J28" s="195"/>
      <c r="K28" s="195"/>
      <c r="L28" s="195"/>
      <c r="M28" s="195"/>
      <c r="N28" s="192" t="s">
        <v>124</v>
      </c>
      <c r="O28" s="192"/>
      <c r="P28" s="192"/>
      <c r="Q28" s="192"/>
      <c r="R28" s="193"/>
      <c r="S28" s="193"/>
      <c r="T28" s="193"/>
      <c r="U28" s="193"/>
      <c r="V28" s="193"/>
      <c r="W28" s="193"/>
    </row>
    <row r="29" spans="1:25">
      <c r="B29" s="192" t="s">
        <v>125</v>
      </c>
      <c r="C29" s="192"/>
      <c r="D29" s="192"/>
      <c r="E29" s="192"/>
      <c r="F29" s="192"/>
      <c r="G29" s="193"/>
      <c r="H29" s="193"/>
      <c r="I29" s="193"/>
      <c r="J29" s="193"/>
      <c r="K29" s="193"/>
      <c r="L29" s="193"/>
      <c r="M29" s="193"/>
      <c r="N29" s="193"/>
      <c r="O29" s="193"/>
      <c r="P29" s="193"/>
      <c r="Q29" s="193"/>
      <c r="R29" s="193"/>
      <c r="S29" s="193"/>
      <c r="T29" s="193"/>
      <c r="U29" s="193"/>
      <c r="V29" s="193"/>
      <c r="W29" s="193"/>
    </row>
    <row r="30" spans="1:25" ht="9.9499999999999993" customHeight="1"/>
    <row r="31" spans="1:25">
      <c r="A31" s="190" t="s">
        <v>121</v>
      </c>
      <c r="B31" s="190"/>
      <c r="C31" s="190"/>
      <c r="D31" s="193"/>
      <c r="E31" s="193"/>
      <c r="F31" s="193"/>
      <c r="G31" s="193"/>
      <c r="H31" s="193"/>
      <c r="I31" s="193"/>
      <c r="J31" s="193"/>
      <c r="K31" s="193"/>
      <c r="L31" s="193"/>
      <c r="M31" s="193"/>
      <c r="N31" s="193"/>
      <c r="O31" s="193"/>
      <c r="P31" s="193"/>
      <c r="Q31" s="193"/>
      <c r="R31" s="193"/>
      <c r="S31" s="193"/>
      <c r="T31" s="193"/>
      <c r="U31" s="193"/>
      <c r="V31" s="193"/>
      <c r="W31" s="193"/>
    </row>
    <row r="32" spans="1:25">
      <c r="B32" s="191" t="s">
        <v>122</v>
      </c>
      <c r="C32" s="191"/>
      <c r="D32" s="191"/>
      <c r="E32" s="194"/>
      <c r="F32" s="194"/>
      <c r="G32" s="194"/>
      <c r="H32" s="194"/>
      <c r="I32" s="194"/>
      <c r="J32" s="194"/>
      <c r="K32" s="194"/>
      <c r="L32" s="194"/>
      <c r="M32" s="194"/>
      <c r="N32" s="191" t="s">
        <v>123</v>
      </c>
      <c r="O32" s="191"/>
      <c r="P32" s="191"/>
      <c r="Q32" s="191"/>
      <c r="R32" s="194"/>
      <c r="S32" s="194"/>
      <c r="T32" s="194"/>
      <c r="U32" s="194"/>
      <c r="V32" s="194"/>
      <c r="W32" s="194"/>
    </row>
    <row r="33" spans="1:24">
      <c r="B33" s="192" t="s">
        <v>159</v>
      </c>
      <c r="C33" s="192"/>
      <c r="D33" s="192"/>
      <c r="E33" s="192"/>
      <c r="F33" s="192"/>
      <c r="G33" s="195"/>
      <c r="H33" s="195"/>
      <c r="I33" s="195"/>
      <c r="J33" s="195"/>
      <c r="K33" s="195"/>
      <c r="L33" s="195"/>
      <c r="M33" s="195"/>
      <c r="N33" s="192" t="s">
        <v>124</v>
      </c>
      <c r="O33" s="192"/>
      <c r="P33" s="192"/>
      <c r="Q33" s="192"/>
      <c r="R33" s="193"/>
      <c r="S33" s="193"/>
      <c r="T33" s="193"/>
      <c r="U33" s="193"/>
      <c r="V33" s="193"/>
      <c r="W33" s="193"/>
    </row>
    <row r="34" spans="1:24">
      <c r="B34" s="192" t="s">
        <v>125</v>
      </c>
      <c r="C34" s="192"/>
      <c r="D34" s="192"/>
      <c r="E34" s="192"/>
      <c r="F34" s="192"/>
      <c r="G34" s="193"/>
      <c r="H34" s="193"/>
      <c r="I34" s="193"/>
      <c r="J34" s="193"/>
      <c r="K34" s="193"/>
      <c r="L34" s="193"/>
      <c r="M34" s="193"/>
      <c r="N34" s="193"/>
      <c r="O34" s="193"/>
      <c r="P34" s="193"/>
      <c r="Q34" s="193"/>
      <c r="R34" s="193"/>
      <c r="S34" s="193"/>
      <c r="T34" s="193"/>
      <c r="U34" s="193"/>
      <c r="V34" s="193"/>
      <c r="W34" s="193"/>
    </row>
    <row r="35" spans="1:24" ht="9.9499999999999993" customHeight="1">
      <c r="A35" s="20"/>
    </row>
    <row r="36" spans="1:24">
      <c r="A36" s="190" t="s">
        <v>121</v>
      </c>
      <c r="B36" s="190"/>
      <c r="C36" s="190"/>
      <c r="D36" s="193"/>
      <c r="E36" s="193"/>
      <c r="F36" s="193"/>
      <c r="G36" s="193"/>
      <c r="H36" s="193"/>
      <c r="I36" s="193"/>
      <c r="J36" s="193"/>
      <c r="K36" s="193"/>
      <c r="L36" s="193"/>
      <c r="M36" s="193"/>
      <c r="N36" s="193"/>
      <c r="O36" s="193"/>
      <c r="P36" s="193"/>
      <c r="Q36" s="193"/>
      <c r="R36" s="193"/>
      <c r="S36" s="193"/>
      <c r="T36" s="193"/>
      <c r="U36" s="193"/>
      <c r="V36" s="193"/>
      <c r="W36" s="193"/>
    </row>
    <row r="37" spans="1:24">
      <c r="B37" s="191" t="s">
        <v>122</v>
      </c>
      <c r="C37" s="191"/>
      <c r="D37" s="191"/>
      <c r="E37" s="194"/>
      <c r="F37" s="194"/>
      <c r="G37" s="194"/>
      <c r="H37" s="194"/>
      <c r="I37" s="194"/>
      <c r="J37" s="194"/>
      <c r="K37" s="194"/>
      <c r="L37" s="194"/>
      <c r="M37" s="194"/>
      <c r="N37" s="191" t="s">
        <v>123</v>
      </c>
      <c r="O37" s="191"/>
      <c r="P37" s="191"/>
      <c r="Q37" s="191"/>
      <c r="R37" s="194"/>
      <c r="S37" s="194"/>
      <c r="T37" s="194"/>
      <c r="U37" s="194"/>
      <c r="V37" s="194"/>
      <c r="W37" s="194"/>
    </row>
    <row r="38" spans="1:24">
      <c r="B38" s="192" t="s">
        <v>159</v>
      </c>
      <c r="C38" s="192"/>
      <c r="D38" s="192"/>
      <c r="E38" s="192"/>
      <c r="F38" s="192"/>
      <c r="G38" s="195"/>
      <c r="H38" s="195"/>
      <c r="I38" s="195"/>
      <c r="J38" s="195"/>
      <c r="K38" s="195"/>
      <c r="L38" s="195"/>
      <c r="M38" s="195"/>
      <c r="N38" s="192" t="s">
        <v>124</v>
      </c>
      <c r="O38" s="192"/>
      <c r="P38" s="192"/>
      <c r="Q38" s="192"/>
      <c r="R38" s="193"/>
      <c r="S38" s="193"/>
      <c r="T38" s="193"/>
      <c r="U38" s="193"/>
      <c r="V38" s="193"/>
      <c r="W38" s="193"/>
    </row>
    <row r="39" spans="1:24">
      <c r="B39" s="192" t="s">
        <v>125</v>
      </c>
      <c r="C39" s="192"/>
      <c r="D39" s="192"/>
      <c r="E39" s="192"/>
      <c r="F39" s="192"/>
      <c r="G39" s="193"/>
      <c r="H39" s="193"/>
      <c r="I39" s="193"/>
      <c r="J39" s="193"/>
      <c r="K39" s="193"/>
      <c r="L39" s="193"/>
      <c r="M39" s="193"/>
      <c r="N39" s="193"/>
      <c r="O39" s="193"/>
      <c r="P39" s="193"/>
      <c r="Q39" s="193"/>
      <c r="R39" s="193"/>
      <c r="S39" s="193"/>
      <c r="T39" s="193"/>
      <c r="U39" s="193"/>
      <c r="V39" s="193"/>
      <c r="W39" s="193"/>
    </row>
    <row r="40" spans="1:24" ht="9.9499999999999993" customHeight="1"/>
    <row r="41" spans="1:24">
      <c r="A41" s="190" t="s">
        <v>121</v>
      </c>
      <c r="B41" s="190"/>
      <c r="C41" s="190"/>
      <c r="D41" s="193"/>
      <c r="E41" s="193"/>
      <c r="F41" s="193"/>
      <c r="G41" s="193"/>
      <c r="H41" s="193"/>
      <c r="I41" s="193"/>
      <c r="J41" s="193"/>
      <c r="K41" s="193"/>
      <c r="L41" s="193"/>
      <c r="M41" s="193"/>
      <c r="N41" s="193"/>
      <c r="O41" s="193"/>
      <c r="P41" s="193"/>
      <c r="Q41" s="193"/>
      <c r="R41" s="193"/>
      <c r="S41" s="193"/>
      <c r="T41" s="193"/>
      <c r="U41" s="193"/>
      <c r="V41" s="193"/>
      <c r="W41" s="193"/>
      <c r="X41" s="3"/>
    </row>
    <row r="42" spans="1:24">
      <c r="B42" s="191" t="s">
        <v>122</v>
      </c>
      <c r="C42" s="191"/>
      <c r="D42" s="191"/>
      <c r="E42" s="194"/>
      <c r="F42" s="194"/>
      <c r="G42" s="194"/>
      <c r="H42" s="194"/>
      <c r="I42" s="194"/>
      <c r="J42" s="194"/>
      <c r="K42" s="194"/>
      <c r="L42" s="194"/>
      <c r="M42" s="194"/>
      <c r="N42" s="191" t="s">
        <v>123</v>
      </c>
      <c r="O42" s="191"/>
      <c r="P42" s="191"/>
      <c r="Q42" s="191"/>
      <c r="R42" s="194"/>
      <c r="S42" s="194"/>
      <c r="T42" s="194"/>
      <c r="U42" s="194"/>
      <c r="V42" s="194"/>
      <c r="W42" s="194"/>
    </row>
    <row r="43" spans="1:24">
      <c r="B43" s="192" t="s">
        <v>159</v>
      </c>
      <c r="C43" s="192"/>
      <c r="D43" s="192"/>
      <c r="E43" s="192"/>
      <c r="F43" s="192"/>
      <c r="G43" s="195"/>
      <c r="H43" s="195"/>
      <c r="I43" s="195"/>
      <c r="J43" s="195"/>
      <c r="K43" s="195"/>
      <c r="L43" s="195"/>
      <c r="M43" s="195"/>
      <c r="N43" s="192" t="s">
        <v>124</v>
      </c>
      <c r="O43" s="192"/>
      <c r="P43" s="192"/>
      <c r="Q43" s="192"/>
      <c r="R43" s="193"/>
      <c r="S43" s="193"/>
      <c r="T43" s="193"/>
      <c r="U43" s="193"/>
      <c r="V43" s="193"/>
      <c r="W43" s="193"/>
    </row>
    <row r="44" spans="1:24">
      <c r="B44" s="192" t="s">
        <v>125</v>
      </c>
      <c r="C44" s="192"/>
      <c r="D44" s="192"/>
      <c r="E44" s="192"/>
      <c r="F44" s="192"/>
      <c r="G44" s="193"/>
      <c r="H44" s="193"/>
      <c r="I44" s="193"/>
      <c r="J44" s="193"/>
      <c r="K44" s="193"/>
      <c r="L44" s="193"/>
      <c r="M44" s="193"/>
      <c r="N44" s="193"/>
      <c r="O44" s="193"/>
      <c r="P44" s="193"/>
      <c r="Q44" s="193"/>
      <c r="R44" s="193"/>
      <c r="S44" s="193"/>
      <c r="T44" s="193"/>
      <c r="U44" s="193"/>
      <c r="V44" s="193"/>
      <c r="W44" s="193"/>
    </row>
    <row r="45" spans="1:24" ht="9.9499999999999993" customHeight="1"/>
  </sheetData>
  <sheetProtection algorithmName="SHA-512" hashValue="i5+Wcaw9WfJzMnHSKjR7MEif+mBzWRhy1QV24cndrkNY57eRcIgUje9ipMc9EMuChjF2sjTNgFYZ2sUE+J3TGw==" saltValue="FUOWyFQtBU+0Gx9zTD0oBA==" spinCount="100000" sheet="1" objects="1" scenarios="1"/>
  <mergeCells count="77">
    <mergeCell ref="B44:F44"/>
    <mergeCell ref="G44:W44"/>
    <mergeCell ref="B42:D42"/>
    <mergeCell ref="E42:M42"/>
    <mergeCell ref="N42:Q42"/>
    <mergeCell ref="R42:W42"/>
    <mergeCell ref="B43:F43"/>
    <mergeCell ref="G43:M43"/>
    <mergeCell ref="N43:Q43"/>
    <mergeCell ref="R43:W43"/>
    <mergeCell ref="A36:C36"/>
    <mergeCell ref="D36:W36"/>
    <mergeCell ref="B39:F39"/>
    <mergeCell ref="G39:W39"/>
    <mergeCell ref="A41:C41"/>
    <mergeCell ref="D41:W41"/>
    <mergeCell ref="R37:W37"/>
    <mergeCell ref="B38:F38"/>
    <mergeCell ref="G38:M38"/>
    <mergeCell ref="N38:Q38"/>
    <mergeCell ref="R38:W38"/>
    <mergeCell ref="B37:D37"/>
    <mergeCell ref="E37:M37"/>
    <mergeCell ref="N37:Q37"/>
    <mergeCell ref="A31:C31"/>
    <mergeCell ref="D31:W31"/>
    <mergeCell ref="R33:W33"/>
    <mergeCell ref="B34:F34"/>
    <mergeCell ref="G34:W34"/>
    <mergeCell ref="R32:W32"/>
    <mergeCell ref="B33:F33"/>
    <mergeCell ref="B32:D32"/>
    <mergeCell ref="E32:M32"/>
    <mergeCell ref="G33:M33"/>
    <mergeCell ref="N33:Q33"/>
    <mergeCell ref="N32:Q32"/>
    <mergeCell ref="R28:W28"/>
    <mergeCell ref="B29:F29"/>
    <mergeCell ref="G29:W29"/>
    <mergeCell ref="A26:C26"/>
    <mergeCell ref="D26:W26"/>
    <mergeCell ref="B27:D27"/>
    <mergeCell ref="E27:M27"/>
    <mergeCell ref="N27:Q27"/>
    <mergeCell ref="R27:W27"/>
    <mergeCell ref="B28:F28"/>
    <mergeCell ref="G28:M28"/>
    <mergeCell ref="N28:Q28"/>
    <mergeCell ref="A21:C21"/>
    <mergeCell ref="B22:D22"/>
    <mergeCell ref="B23:F23"/>
    <mergeCell ref="B24:F24"/>
    <mergeCell ref="N22:Q22"/>
    <mergeCell ref="N23:Q23"/>
    <mergeCell ref="G24:W24"/>
    <mergeCell ref="R23:W23"/>
    <mergeCell ref="R22:W22"/>
    <mergeCell ref="G23:M23"/>
    <mergeCell ref="E22:M22"/>
    <mergeCell ref="D21:W21"/>
    <mergeCell ref="I16:K16"/>
    <mergeCell ref="L16:X16"/>
    <mergeCell ref="I17:K17"/>
    <mergeCell ref="L17:X17"/>
    <mergeCell ref="A19:Y19"/>
    <mergeCell ref="H12:J12"/>
    <mergeCell ref="K12:X12"/>
    <mergeCell ref="H13:J13"/>
    <mergeCell ref="K13:X13"/>
    <mergeCell ref="I15:K15"/>
    <mergeCell ref="L15:X15"/>
    <mergeCell ref="A5:X5"/>
    <mergeCell ref="A6:X6"/>
    <mergeCell ref="A7:X7"/>
    <mergeCell ref="R9:X9"/>
    <mergeCell ref="H11:J11"/>
    <mergeCell ref="K11:X11"/>
  </mergeCells>
  <phoneticPr fontId="2"/>
  <printOptions horizontalCentered="1" verticalCentered="1"/>
  <pageMargins left="0.70866141732283472" right="0.70866141732283472" top="0.43307086614173229"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AK38"/>
  <sheetViews>
    <sheetView showGridLines="0" zoomScale="80" zoomScaleNormal="80" workbookViewId="0">
      <selection activeCell="AG23" sqref="AG23"/>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161</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108</v>
      </c>
      <c r="B7" s="111"/>
      <c r="C7" s="111"/>
      <c r="D7" s="111"/>
      <c r="E7" s="111"/>
      <c r="F7" s="111"/>
      <c r="G7" s="111"/>
      <c r="H7" s="111"/>
      <c r="I7" s="111"/>
      <c r="J7" s="111"/>
      <c r="K7" s="111"/>
      <c r="L7" s="111"/>
      <c r="M7" s="111"/>
      <c r="N7" s="111"/>
      <c r="O7" s="111"/>
      <c r="P7" s="111"/>
      <c r="Q7" s="111"/>
      <c r="R7" s="111"/>
      <c r="S7" s="111"/>
      <c r="T7" s="111"/>
      <c r="U7" s="111"/>
      <c r="V7" s="111"/>
      <c r="W7" s="111"/>
      <c r="X7" s="112"/>
      <c r="Y7" s="23"/>
    </row>
    <row r="9" spans="1:37" ht="19.5">
      <c r="R9" s="117" t="str">
        <f>請求日</f>
        <v>2025年●月〇日</v>
      </c>
      <c r="S9" s="117"/>
      <c r="T9" s="117"/>
      <c r="U9" s="117"/>
      <c r="V9" s="117"/>
      <c r="W9" s="117"/>
      <c r="X9" s="117"/>
      <c r="AK9" s="7"/>
    </row>
    <row r="10" spans="1:37" ht="9.9499999999999993" customHeight="1">
      <c r="E10" s="2"/>
    </row>
    <row r="11" spans="1:37" ht="19.5">
      <c r="A11" s="21" t="s">
        <v>12</v>
      </c>
    </row>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1" spans="1:25">
      <c r="A21" s="19" t="s">
        <v>162</v>
      </c>
    </row>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20" t="s">
        <v>65</v>
      </c>
    </row>
    <row r="26" spans="1:25" ht="24.95" customHeight="1">
      <c r="B26" s="197" t="s">
        <v>66</v>
      </c>
      <c r="C26" s="197"/>
      <c r="D26" s="197"/>
      <c r="E26" s="197"/>
      <c r="F26" s="197"/>
      <c r="G26" s="196">
        <f>補助金確定額</f>
        <v>0</v>
      </c>
      <c r="H26" s="196"/>
      <c r="I26" s="196"/>
      <c r="J26" s="196"/>
      <c r="K26" s="196"/>
      <c r="L26" s="196"/>
      <c r="M26" s="196"/>
      <c r="N26" s="196"/>
      <c r="O26" s="196"/>
      <c r="P26" s="196"/>
      <c r="Q26" s="196"/>
      <c r="R26" s="196"/>
      <c r="S26" s="196"/>
      <c r="T26" s="196"/>
      <c r="U26" s="196"/>
      <c r="V26" s="196"/>
      <c r="W26" s="196"/>
      <c r="X26" s="196"/>
    </row>
    <row r="27" spans="1:25" ht="24.95" customHeight="1">
      <c r="B27" s="197" t="s">
        <v>73</v>
      </c>
      <c r="C27" s="197"/>
      <c r="D27" s="197"/>
      <c r="E27" s="197"/>
      <c r="F27" s="197"/>
      <c r="G27" s="196">
        <f>請求額</f>
        <v>0</v>
      </c>
      <c r="H27" s="196"/>
      <c r="I27" s="196"/>
      <c r="J27" s="196"/>
      <c r="K27" s="196"/>
      <c r="L27" s="196"/>
      <c r="M27" s="196"/>
      <c r="N27" s="196"/>
      <c r="O27" s="196"/>
      <c r="P27" s="196"/>
      <c r="Q27" s="196"/>
      <c r="R27" s="196"/>
      <c r="S27" s="196"/>
      <c r="T27" s="196"/>
      <c r="U27" s="196"/>
      <c r="V27" s="196"/>
      <c r="W27" s="196"/>
      <c r="X27" s="196"/>
    </row>
    <row r="28" spans="1:25">
      <c r="A28" s="19"/>
    </row>
    <row r="29" spans="1:25">
      <c r="A29" s="20" t="s">
        <v>67</v>
      </c>
    </row>
    <row r="30" spans="1:25" ht="24.95" customHeight="1">
      <c r="B30" s="197" t="s">
        <v>68</v>
      </c>
      <c r="C30" s="197"/>
      <c r="D30" s="197"/>
      <c r="E30" s="197"/>
      <c r="F30" s="197"/>
      <c r="G30" s="199">
        <f>金融機関名</f>
        <v>0</v>
      </c>
      <c r="H30" s="199"/>
      <c r="I30" s="199"/>
      <c r="J30" s="199"/>
      <c r="K30" s="199"/>
      <c r="L30" s="199"/>
      <c r="M30" s="199"/>
      <c r="N30" s="199"/>
      <c r="O30" s="199"/>
      <c r="P30" s="199"/>
      <c r="Q30" s="199"/>
      <c r="R30" s="199"/>
      <c r="S30" s="199"/>
      <c r="T30" s="199"/>
      <c r="U30" s="199"/>
      <c r="V30" s="199"/>
      <c r="W30" s="199"/>
      <c r="X30" s="199"/>
    </row>
    <row r="31" spans="1:25" ht="24.95" customHeight="1">
      <c r="B31" s="197" t="s">
        <v>69</v>
      </c>
      <c r="C31" s="197"/>
      <c r="D31" s="197"/>
      <c r="E31" s="197"/>
      <c r="F31" s="197"/>
      <c r="G31" s="199">
        <f>支店名</f>
        <v>0</v>
      </c>
      <c r="H31" s="199"/>
      <c r="I31" s="199"/>
      <c r="J31" s="199"/>
      <c r="K31" s="199"/>
      <c r="L31" s="199"/>
      <c r="M31" s="199"/>
      <c r="N31" s="199"/>
      <c r="O31" s="199"/>
      <c r="P31" s="199"/>
      <c r="Q31" s="199"/>
      <c r="R31" s="199"/>
      <c r="S31" s="199"/>
      <c r="T31" s="199"/>
      <c r="U31" s="199"/>
      <c r="V31" s="199"/>
      <c r="W31" s="199"/>
      <c r="X31" s="199"/>
    </row>
    <row r="32" spans="1:25" ht="24.95" customHeight="1">
      <c r="A32" s="19"/>
      <c r="B32" s="197" t="s">
        <v>70</v>
      </c>
      <c r="C32" s="197"/>
      <c r="D32" s="197"/>
      <c r="E32" s="197"/>
      <c r="F32" s="197"/>
      <c r="G32" s="199">
        <f>預金種別</f>
        <v>0</v>
      </c>
      <c r="H32" s="199"/>
      <c r="I32" s="199"/>
      <c r="J32" s="199"/>
      <c r="K32" s="199"/>
      <c r="L32" s="199"/>
      <c r="M32" s="199"/>
      <c r="N32" s="199"/>
      <c r="O32" s="199"/>
      <c r="P32" s="199"/>
      <c r="Q32" s="199"/>
      <c r="R32" s="199"/>
      <c r="S32" s="199"/>
      <c r="T32" s="199"/>
      <c r="U32" s="199"/>
      <c r="V32" s="199"/>
      <c r="W32" s="199"/>
      <c r="X32" s="199"/>
    </row>
    <row r="33" spans="1:24" ht="24.95" customHeight="1">
      <c r="B33" s="197" t="s">
        <v>71</v>
      </c>
      <c r="C33" s="197"/>
      <c r="D33" s="197"/>
      <c r="E33" s="197"/>
      <c r="F33" s="197"/>
      <c r="G33" s="200">
        <f>口座番号</f>
        <v>0</v>
      </c>
      <c r="H33" s="200"/>
      <c r="I33" s="200"/>
      <c r="J33" s="200"/>
      <c r="K33" s="200"/>
      <c r="L33" s="200"/>
      <c r="M33" s="200"/>
      <c r="N33" s="200"/>
      <c r="O33" s="200"/>
      <c r="P33" s="200"/>
      <c r="Q33" s="200"/>
      <c r="R33" s="200"/>
      <c r="S33" s="200"/>
      <c r="T33" s="200"/>
      <c r="U33" s="200"/>
      <c r="V33" s="200"/>
      <c r="W33" s="200"/>
      <c r="X33" s="200"/>
    </row>
    <row r="34" spans="1:24" ht="24.95" customHeight="1">
      <c r="B34" s="198" t="s">
        <v>72</v>
      </c>
      <c r="C34" s="197"/>
      <c r="D34" s="197"/>
      <c r="E34" s="197"/>
      <c r="F34" s="197"/>
      <c r="G34" s="201">
        <f>ｺｳｻﾞﾒｲｷﾞ</f>
        <v>0</v>
      </c>
      <c r="H34" s="201"/>
      <c r="I34" s="201"/>
      <c r="J34" s="201"/>
      <c r="K34" s="201"/>
      <c r="L34" s="201"/>
      <c r="M34" s="201"/>
      <c r="N34" s="201"/>
      <c r="O34" s="201"/>
      <c r="P34" s="201"/>
      <c r="Q34" s="201"/>
      <c r="R34" s="201"/>
      <c r="S34" s="201"/>
      <c r="T34" s="201"/>
      <c r="U34" s="201"/>
      <c r="V34" s="201"/>
      <c r="W34" s="201"/>
      <c r="X34" s="201"/>
    </row>
    <row r="35" spans="1:24" ht="24.95" customHeight="1">
      <c r="B35" s="197"/>
      <c r="C35" s="197"/>
      <c r="D35" s="197"/>
      <c r="E35" s="197"/>
      <c r="F35" s="197"/>
      <c r="G35" s="202">
        <f>口座名義</f>
        <v>0</v>
      </c>
      <c r="H35" s="202"/>
      <c r="I35" s="202"/>
      <c r="J35" s="202"/>
      <c r="K35" s="202"/>
      <c r="L35" s="202"/>
      <c r="M35" s="202"/>
      <c r="N35" s="202"/>
      <c r="O35" s="202"/>
      <c r="P35" s="202"/>
      <c r="Q35" s="202"/>
      <c r="R35" s="202"/>
      <c r="S35" s="202"/>
      <c r="T35" s="202"/>
      <c r="U35" s="202"/>
      <c r="V35" s="202"/>
      <c r="W35" s="202"/>
      <c r="X35" s="202"/>
    </row>
    <row r="36" spans="1:24" ht="24.95" customHeight="1">
      <c r="B36" s="197"/>
      <c r="C36" s="197"/>
      <c r="D36" s="197"/>
      <c r="E36" s="197"/>
      <c r="F36" s="197"/>
      <c r="G36" s="199"/>
      <c r="H36" s="199"/>
      <c r="I36" s="199"/>
      <c r="J36" s="199"/>
      <c r="K36" s="199"/>
      <c r="L36" s="199"/>
      <c r="M36" s="199"/>
      <c r="N36" s="199"/>
      <c r="O36" s="199"/>
      <c r="P36" s="199"/>
      <c r="Q36" s="199"/>
      <c r="R36" s="199"/>
      <c r="S36" s="199"/>
      <c r="T36" s="199"/>
      <c r="U36" s="199"/>
      <c r="V36" s="199"/>
      <c r="W36" s="199"/>
      <c r="X36" s="199"/>
    </row>
    <row r="37" spans="1:24">
      <c r="B37" s="203" t="s">
        <v>192</v>
      </c>
      <c r="C37" s="203"/>
      <c r="D37" s="203"/>
      <c r="E37" s="203"/>
      <c r="F37" s="203"/>
      <c r="G37" s="203"/>
      <c r="H37" s="203"/>
      <c r="I37" s="203"/>
      <c r="J37" s="203"/>
      <c r="K37" s="203"/>
      <c r="L37" s="203"/>
      <c r="M37" s="203"/>
      <c r="N37" s="203"/>
      <c r="O37" s="203"/>
      <c r="P37" s="203"/>
      <c r="Q37" s="203"/>
      <c r="R37" s="203"/>
      <c r="S37" s="203"/>
      <c r="T37" s="203"/>
      <c r="U37" s="203"/>
      <c r="V37" s="203"/>
      <c r="W37" s="203"/>
      <c r="X37" s="203"/>
    </row>
    <row r="38" spans="1:24">
      <c r="A38" s="19"/>
      <c r="B38" s="204" t="s">
        <v>193</v>
      </c>
      <c r="C38" s="204"/>
      <c r="D38" s="204"/>
      <c r="E38" s="204"/>
      <c r="F38" s="204"/>
      <c r="G38" s="204"/>
      <c r="H38" s="204"/>
      <c r="I38" s="204"/>
      <c r="J38" s="204"/>
      <c r="K38" s="204"/>
      <c r="L38" s="204"/>
      <c r="M38" s="204"/>
      <c r="N38" s="204"/>
      <c r="O38" s="204"/>
      <c r="P38" s="204"/>
      <c r="Q38" s="204"/>
      <c r="R38" s="204"/>
      <c r="S38" s="204"/>
      <c r="T38" s="204"/>
      <c r="U38" s="204"/>
      <c r="V38" s="204"/>
      <c r="W38" s="204"/>
      <c r="X38" s="204"/>
    </row>
  </sheetData>
  <sheetProtection algorithmName="SHA-512" hashValue="i6zU3d9oQnS/w6ABrIXyousLeks61TdpSMmr8ljVX9ot1Bx0povw8qlSog8MYkJpViyJIEHaT9uXH6Pp6VR4/g==" saltValue="MT71OI1GL7Lmq2B4KtetsA==" spinCount="100000" sheet="1" objects="1" scenarios="1"/>
  <mergeCells count="34">
    <mergeCell ref="B37:X37"/>
    <mergeCell ref="B38:X38"/>
    <mergeCell ref="A5:X5"/>
    <mergeCell ref="A6:X6"/>
    <mergeCell ref="A7:X7"/>
    <mergeCell ref="R9:X9"/>
    <mergeCell ref="H13:J13"/>
    <mergeCell ref="K13:X13"/>
    <mergeCell ref="H14:J14"/>
    <mergeCell ref="K14:X14"/>
    <mergeCell ref="H15:J15"/>
    <mergeCell ref="K15:X15"/>
    <mergeCell ref="I17:K17"/>
    <mergeCell ref="L17:X17"/>
    <mergeCell ref="I18:K18"/>
    <mergeCell ref="L18:X18"/>
    <mergeCell ref="B34:F36"/>
    <mergeCell ref="G30:X30"/>
    <mergeCell ref="G31:X31"/>
    <mergeCell ref="G32:X32"/>
    <mergeCell ref="G33:X33"/>
    <mergeCell ref="G34:X34"/>
    <mergeCell ref="G35:X36"/>
    <mergeCell ref="B30:F30"/>
    <mergeCell ref="B31:F31"/>
    <mergeCell ref="B32:F32"/>
    <mergeCell ref="G27:X27"/>
    <mergeCell ref="B33:F33"/>
    <mergeCell ref="I19:K19"/>
    <mergeCell ref="L19:X19"/>
    <mergeCell ref="A23:Y23"/>
    <mergeCell ref="B26:F26"/>
    <mergeCell ref="G26:X26"/>
    <mergeCell ref="B27:F27"/>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16F9-D040-4AF9-9093-3DDDB8F7366C}">
  <dimension ref="A1:I42"/>
  <sheetViews>
    <sheetView workbookViewId="0">
      <selection activeCell="C17" sqref="C17"/>
    </sheetView>
  </sheetViews>
  <sheetFormatPr defaultRowHeight="18.75"/>
  <sheetData>
    <row r="1" spans="1:9">
      <c r="A1" s="79" t="s">
        <v>191</v>
      </c>
      <c r="B1" s="80"/>
      <c r="C1" s="80"/>
      <c r="D1" s="80"/>
      <c r="E1" s="80"/>
      <c r="F1" s="80"/>
      <c r="G1" s="80"/>
      <c r="H1" s="80"/>
      <c r="I1" s="81"/>
    </row>
    <row r="2" spans="1:9">
      <c r="A2" s="82"/>
      <c r="B2" s="83"/>
      <c r="C2" s="83"/>
      <c r="D2" s="83"/>
      <c r="E2" s="83"/>
      <c r="F2" s="83"/>
      <c r="G2" s="83"/>
      <c r="H2" s="83"/>
      <c r="I2" s="84"/>
    </row>
    <row r="3" spans="1:9">
      <c r="A3" s="85"/>
      <c r="I3" s="86"/>
    </row>
    <row r="4" spans="1:9">
      <c r="A4" s="85"/>
      <c r="I4" s="86"/>
    </row>
    <row r="5" spans="1:9">
      <c r="A5" s="85"/>
      <c r="I5" s="86"/>
    </row>
    <row r="6" spans="1:9">
      <c r="A6" s="85"/>
      <c r="I6" s="86"/>
    </row>
    <row r="7" spans="1:9">
      <c r="A7" s="85"/>
      <c r="I7" s="86"/>
    </row>
    <row r="8" spans="1:9">
      <c r="A8" s="85"/>
      <c r="I8" s="86"/>
    </row>
    <row r="9" spans="1:9">
      <c r="A9" s="85"/>
      <c r="I9" s="86"/>
    </row>
    <row r="10" spans="1:9">
      <c r="A10" s="85"/>
      <c r="I10" s="86"/>
    </row>
    <row r="11" spans="1:9">
      <c r="A11" s="85"/>
      <c r="I11" s="86"/>
    </row>
    <row r="12" spans="1:9">
      <c r="A12" s="85"/>
      <c r="I12" s="86"/>
    </row>
    <row r="13" spans="1:9">
      <c r="A13" s="85"/>
      <c r="I13" s="86"/>
    </row>
    <row r="14" spans="1:9">
      <c r="A14" s="85"/>
      <c r="I14" s="86"/>
    </row>
    <row r="15" spans="1:9">
      <c r="A15" s="85"/>
      <c r="I15" s="86"/>
    </row>
    <row r="16" spans="1:9">
      <c r="A16" s="85"/>
      <c r="I16" s="86"/>
    </row>
    <row r="17" spans="1:9">
      <c r="A17" s="85"/>
      <c r="I17" s="86"/>
    </row>
    <row r="18" spans="1:9">
      <c r="A18" s="85"/>
      <c r="I18" s="86"/>
    </row>
    <row r="19" spans="1:9">
      <c r="A19" s="85"/>
      <c r="I19" s="86"/>
    </row>
    <row r="20" spans="1:9">
      <c r="A20" s="85"/>
      <c r="I20" s="86"/>
    </row>
    <row r="21" spans="1:9">
      <c r="A21" s="85"/>
      <c r="I21" s="86"/>
    </row>
    <row r="22" spans="1:9">
      <c r="A22" s="85"/>
      <c r="I22" s="86"/>
    </row>
    <row r="23" spans="1:9">
      <c r="A23" s="85"/>
      <c r="I23" s="86"/>
    </row>
    <row r="24" spans="1:9">
      <c r="A24" s="85"/>
      <c r="I24" s="86"/>
    </row>
    <row r="25" spans="1:9">
      <c r="A25" s="85"/>
      <c r="I25" s="86"/>
    </row>
    <row r="26" spans="1:9">
      <c r="A26" s="85"/>
      <c r="I26" s="86"/>
    </row>
    <row r="27" spans="1:9">
      <c r="A27" s="85"/>
      <c r="I27" s="86"/>
    </row>
    <row r="28" spans="1:9">
      <c r="A28" s="85"/>
      <c r="I28" s="86"/>
    </row>
    <row r="29" spans="1:9">
      <c r="A29" s="85"/>
      <c r="I29" s="86"/>
    </row>
    <row r="30" spans="1:9">
      <c r="A30" s="85"/>
      <c r="I30" s="86"/>
    </row>
    <row r="31" spans="1:9">
      <c r="A31" s="85"/>
      <c r="I31" s="86"/>
    </row>
    <row r="32" spans="1:9">
      <c r="A32" s="85"/>
      <c r="I32" s="86"/>
    </row>
    <row r="33" spans="1:9">
      <c r="A33" s="85"/>
      <c r="I33" s="86"/>
    </row>
    <row r="34" spans="1:9">
      <c r="A34" s="85"/>
      <c r="I34" s="86"/>
    </row>
    <row r="35" spans="1:9">
      <c r="A35" s="85"/>
      <c r="I35" s="86"/>
    </row>
    <row r="36" spans="1:9">
      <c r="A36" s="85"/>
      <c r="I36" s="86"/>
    </row>
    <row r="37" spans="1:9">
      <c r="A37" s="85"/>
      <c r="I37" s="86"/>
    </row>
    <row r="38" spans="1:9">
      <c r="A38" s="85"/>
      <c r="I38" s="86"/>
    </row>
    <row r="39" spans="1:9">
      <c r="A39" s="85"/>
      <c r="I39" s="86"/>
    </row>
    <row r="40" spans="1:9">
      <c r="A40" s="85"/>
      <c r="I40" s="86"/>
    </row>
    <row r="41" spans="1:9">
      <c r="A41" s="85"/>
      <c r="I41" s="86"/>
    </row>
    <row r="42" spans="1:9">
      <c r="A42" s="87"/>
      <c r="B42" s="88"/>
      <c r="C42" s="88"/>
      <c r="D42" s="88"/>
      <c r="E42" s="88"/>
      <c r="F42" s="88"/>
      <c r="G42" s="88"/>
      <c r="H42" s="88"/>
      <c r="I42" s="89"/>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4E16-3F25-4DE0-B46E-816E0227F8EC}">
  <sheetPr>
    <tabColor theme="7"/>
  </sheetPr>
  <dimension ref="A1:AK43"/>
  <sheetViews>
    <sheetView showGridLines="0" zoomScaleNormal="100" workbookViewId="0">
      <selection activeCell="AG14" sqref="AG14"/>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163</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126</v>
      </c>
      <c r="B7" s="111"/>
      <c r="C7" s="111"/>
      <c r="D7" s="111"/>
      <c r="E7" s="111"/>
      <c r="F7" s="111"/>
      <c r="G7" s="111"/>
      <c r="H7" s="111"/>
      <c r="I7" s="111"/>
      <c r="J7" s="111"/>
      <c r="K7" s="111"/>
      <c r="L7" s="111"/>
      <c r="M7" s="111"/>
      <c r="N7" s="111"/>
      <c r="O7" s="111"/>
      <c r="P7" s="111"/>
      <c r="Q7" s="111"/>
      <c r="R7" s="111"/>
      <c r="S7" s="111"/>
      <c r="T7" s="111"/>
      <c r="U7" s="111"/>
      <c r="V7" s="111"/>
      <c r="W7" s="111"/>
      <c r="X7" s="112"/>
      <c r="Y7" s="23"/>
    </row>
    <row r="8" spans="1:37" ht="9.9499999999999993" customHeight="1"/>
    <row r="9" spans="1:37" ht="19.5" customHeight="1">
      <c r="O9" s="184" t="s">
        <v>127</v>
      </c>
      <c r="P9" s="184"/>
      <c r="Q9" s="184"/>
      <c r="R9" s="184"/>
      <c r="S9" s="184"/>
      <c r="T9" s="184"/>
      <c r="U9" s="184"/>
      <c r="V9" s="184"/>
      <c r="W9" s="184"/>
      <c r="X9" s="184"/>
      <c r="AK9" s="7"/>
    </row>
    <row r="10" spans="1:37" ht="9.9499999999999993" customHeight="1">
      <c r="E10" s="2"/>
    </row>
    <row r="11" spans="1:37" ht="21" customHeight="1">
      <c r="H11" s="119" t="s">
        <v>0</v>
      </c>
      <c r="I11" s="119"/>
      <c r="J11" s="119"/>
      <c r="K11" s="120">
        <f>住所</f>
        <v>0</v>
      </c>
      <c r="L11" s="120"/>
      <c r="M11" s="120"/>
      <c r="N11" s="120"/>
      <c r="O11" s="120"/>
      <c r="P11" s="120"/>
      <c r="Q11" s="120"/>
      <c r="R11" s="120"/>
      <c r="S11" s="120"/>
      <c r="T11" s="120"/>
      <c r="U11" s="120"/>
      <c r="V11" s="120"/>
      <c r="W11" s="120"/>
      <c r="X11" s="120"/>
    </row>
    <row r="12" spans="1:37" ht="21" customHeight="1">
      <c r="H12" s="119" t="s">
        <v>14</v>
      </c>
      <c r="I12" s="119"/>
      <c r="J12" s="119"/>
      <c r="K12" s="129">
        <f>名称</f>
        <v>0</v>
      </c>
      <c r="L12" s="129"/>
      <c r="M12" s="129"/>
      <c r="N12" s="129"/>
      <c r="O12" s="129"/>
      <c r="P12" s="129"/>
      <c r="Q12" s="129"/>
      <c r="R12" s="129"/>
      <c r="S12" s="129"/>
      <c r="T12" s="129"/>
      <c r="U12" s="129"/>
      <c r="V12" s="129"/>
      <c r="W12" s="129"/>
      <c r="X12" s="129"/>
    </row>
    <row r="13" spans="1:37" ht="21" customHeight="1">
      <c r="H13" s="119" t="s">
        <v>28</v>
      </c>
      <c r="I13" s="119"/>
      <c r="J13" s="119"/>
      <c r="K13" s="129" t="str">
        <f>代表者役職&amp;"　"&amp;代表者氏名&amp;"　"</f>
        <v>　　</v>
      </c>
      <c r="L13" s="129"/>
      <c r="M13" s="129"/>
      <c r="N13" s="129"/>
      <c r="O13" s="129"/>
      <c r="P13" s="129"/>
      <c r="Q13" s="129"/>
      <c r="R13" s="129"/>
      <c r="S13" s="129"/>
      <c r="T13" s="129"/>
      <c r="U13" s="129"/>
      <c r="V13" s="129"/>
      <c r="W13" s="129"/>
      <c r="X13" s="129"/>
    </row>
    <row r="14" spans="1:37" ht="9.9499999999999993" customHeight="1"/>
    <row r="15" spans="1:37" ht="21" customHeight="1">
      <c r="I15" s="113" t="s">
        <v>6</v>
      </c>
      <c r="J15" s="114"/>
      <c r="K15" s="114"/>
      <c r="L15" s="123" t="str">
        <f>担当者役職&amp;"　"&amp;担当者氏名</f>
        <v>　</v>
      </c>
      <c r="M15" s="123"/>
      <c r="N15" s="123"/>
      <c r="O15" s="123"/>
      <c r="P15" s="123"/>
      <c r="Q15" s="123"/>
      <c r="R15" s="123"/>
      <c r="S15" s="123"/>
      <c r="T15" s="123"/>
      <c r="U15" s="123"/>
      <c r="V15" s="123"/>
      <c r="W15" s="123"/>
      <c r="X15" s="124"/>
    </row>
    <row r="16" spans="1:37" ht="21" customHeight="1">
      <c r="I16" s="115" t="s">
        <v>5</v>
      </c>
      <c r="J16" s="116"/>
      <c r="K16" s="116"/>
      <c r="L16" s="125">
        <f>担当者電話番号</f>
        <v>0</v>
      </c>
      <c r="M16" s="125"/>
      <c r="N16" s="125"/>
      <c r="O16" s="125"/>
      <c r="P16" s="125"/>
      <c r="Q16" s="125"/>
      <c r="R16" s="125"/>
      <c r="S16" s="125"/>
      <c r="T16" s="125"/>
      <c r="U16" s="125"/>
      <c r="V16" s="125"/>
      <c r="W16" s="125"/>
      <c r="X16" s="126"/>
    </row>
    <row r="17" spans="1:25" ht="21" customHeight="1">
      <c r="I17" s="121" t="s">
        <v>10</v>
      </c>
      <c r="J17" s="122"/>
      <c r="K17" s="122"/>
      <c r="L17" s="127" t="str">
        <f>IF(ISBLANK(メールアドレス),"",メールアドレス)</f>
        <v/>
      </c>
      <c r="M17" s="127"/>
      <c r="N17" s="127"/>
      <c r="O17" s="127"/>
      <c r="P17" s="127"/>
      <c r="Q17" s="127"/>
      <c r="R17" s="127"/>
      <c r="S17" s="127"/>
      <c r="T17" s="127"/>
      <c r="U17" s="127"/>
      <c r="V17" s="127"/>
      <c r="W17" s="127"/>
      <c r="X17" s="128"/>
    </row>
    <row r="18" spans="1:25" ht="9.9499999999999993" customHeight="1"/>
    <row r="19" spans="1:25">
      <c r="A19" s="118" t="s">
        <v>17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row>
    <row r="20" spans="1:25">
      <c r="A20" s="58"/>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25">
      <c r="A21" s="206" t="s">
        <v>164</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58"/>
    </row>
    <row r="22" spans="1:25">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58"/>
    </row>
    <row r="23" spans="1:25">
      <c r="A23" s="5"/>
      <c r="B23" s="5"/>
      <c r="C23" s="5"/>
      <c r="D23" s="5"/>
      <c r="E23" s="5"/>
      <c r="F23" s="5"/>
      <c r="G23" s="5"/>
      <c r="H23" s="5"/>
      <c r="I23" s="5"/>
      <c r="J23" s="5"/>
      <c r="K23" s="5"/>
      <c r="L23" s="5"/>
      <c r="M23" s="5"/>
      <c r="N23" s="5"/>
      <c r="O23" s="5"/>
      <c r="P23" s="5"/>
      <c r="Q23" s="5"/>
      <c r="R23" s="5"/>
      <c r="S23" s="5"/>
      <c r="T23" s="5"/>
      <c r="U23" s="5"/>
      <c r="V23" s="5"/>
      <c r="W23" s="5"/>
      <c r="X23" s="5"/>
      <c r="Y23" s="5"/>
    </row>
    <row r="24" spans="1:25" s="74" customFormat="1">
      <c r="A24" s="73" t="s">
        <v>128</v>
      </c>
    </row>
    <row r="25" spans="1:25" s="74" customFormat="1">
      <c r="A25" s="205" t="s">
        <v>121</v>
      </c>
      <c r="B25" s="205"/>
      <c r="C25" s="205"/>
      <c r="D25" s="193"/>
      <c r="E25" s="193"/>
      <c r="F25" s="193"/>
      <c r="G25" s="193"/>
      <c r="H25" s="193"/>
      <c r="I25" s="193"/>
      <c r="J25" s="193"/>
      <c r="K25" s="193"/>
      <c r="L25" s="193"/>
      <c r="M25" s="193"/>
      <c r="N25" s="193"/>
      <c r="O25" s="193"/>
      <c r="P25" s="193"/>
      <c r="Q25" s="193"/>
      <c r="R25" s="193"/>
      <c r="S25" s="193"/>
      <c r="T25" s="193"/>
      <c r="U25" s="193"/>
      <c r="V25" s="193"/>
      <c r="W25" s="193"/>
    </row>
    <row r="26" spans="1:25" s="74" customFormat="1">
      <c r="B26" s="209" t="s">
        <v>122</v>
      </c>
      <c r="C26" s="209"/>
      <c r="D26" s="209"/>
      <c r="E26" s="194"/>
      <c r="F26" s="194"/>
      <c r="G26" s="194"/>
      <c r="H26" s="194"/>
      <c r="I26" s="194"/>
      <c r="J26" s="194"/>
      <c r="K26" s="194"/>
      <c r="L26" s="194"/>
      <c r="M26" s="194"/>
      <c r="N26" s="209" t="s">
        <v>123</v>
      </c>
      <c r="O26" s="209"/>
      <c r="P26" s="209"/>
      <c r="Q26" s="209"/>
      <c r="R26" s="194"/>
      <c r="S26" s="194"/>
      <c r="T26" s="194"/>
      <c r="U26" s="194"/>
      <c r="V26" s="194"/>
      <c r="W26" s="194"/>
      <c r="X26" s="75"/>
    </row>
    <row r="27" spans="1:25" s="74" customFormat="1">
      <c r="B27" s="208" t="s">
        <v>159</v>
      </c>
      <c r="C27" s="208"/>
      <c r="D27" s="208"/>
      <c r="E27" s="208"/>
      <c r="F27" s="208"/>
      <c r="G27" s="193"/>
      <c r="H27" s="193"/>
      <c r="I27" s="193"/>
      <c r="J27" s="193"/>
      <c r="K27" s="193"/>
      <c r="L27" s="193"/>
      <c r="M27" s="193"/>
      <c r="N27" s="208" t="s">
        <v>124</v>
      </c>
      <c r="O27" s="208"/>
      <c r="P27" s="208"/>
      <c r="Q27" s="208"/>
      <c r="R27" s="193"/>
      <c r="S27" s="193"/>
      <c r="T27" s="193"/>
      <c r="U27" s="193"/>
      <c r="V27" s="193"/>
      <c r="W27" s="193"/>
      <c r="X27" s="75"/>
    </row>
    <row r="28" spans="1:25" s="74" customFormat="1">
      <c r="B28" s="208" t="s">
        <v>125</v>
      </c>
      <c r="C28" s="208"/>
      <c r="D28" s="208"/>
      <c r="E28" s="208"/>
      <c r="F28" s="208"/>
      <c r="G28" s="193"/>
      <c r="H28" s="193"/>
      <c r="I28" s="193"/>
      <c r="J28" s="193"/>
      <c r="K28" s="193"/>
      <c r="L28" s="193"/>
      <c r="M28" s="193"/>
      <c r="N28" s="193"/>
      <c r="O28" s="193"/>
      <c r="P28" s="193"/>
      <c r="Q28" s="193"/>
      <c r="R28" s="193"/>
      <c r="S28" s="193"/>
      <c r="T28" s="193"/>
      <c r="U28" s="193"/>
      <c r="V28" s="193"/>
      <c r="W28" s="193"/>
    </row>
    <row r="29" spans="1:25" s="74" customFormat="1">
      <c r="A29" s="73"/>
      <c r="F29" s="59"/>
      <c r="G29" s="59"/>
      <c r="H29" s="59"/>
      <c r="I29" s="59"/>
      <c r="J29" s="59"/>
      <c r="K29" s="59"/>
      <c r="L29" s="76"/>
      <c r="M29" s="59"/>
      <c r="N29" s="59"/>
      <c r="O29" s="59"/>
      <c r="P29" s="59"/>
      <c r="Q29" s="59"/>
      <c r="R29" s="59"/>
    </row>
    <row r="30" spans="1:25" s="74" customFormat="1">
      <c r="A30" s="73" t="s">
        <v>129</v>
      </c>
    </row>
    <row r="31" spans="1:25" s="74" customFormat="1">
      <c r="B31" s="207"/>
      <c r="C31" s="207"/>
      <c r="D31" s="207"/>
      <c r="E31" s="207"/>
      <c r="F31" s="207"/>
      <c r="G31" s="207"/>
      <c r="H31" s="207"/>
      <c r="I31" s="207"/>
      <c r="J31" s="207"/>
      <c r="K31" s="207"/>
      <c r="L31" s="207"/>
      <c r="M31" s="207"/>
      <c r="N31" s="207"/>
      <c r="O31" s="207"/>
      <c r="P31" s="207"/>
      <c r="Q31" s="207"/>
      <c r="R31" s="207"/>
      <c r="S31" s="207"/>
      <c r="T31" s="207"/>
      <c r="U31" s="207"/>
      <c r="V31" s="207"/>
      <c r="W31" s="207"/>
      <c r="X31" s="207"/>
    </row>
    <row r="32" spans="1:25" s="74" customFormat="1">
      <c r="B32" s="207"/>
      <c r="C32" s="207"/>
      <c r="D32" s="207"/>
      <c r="E32" s="207"/>
      <c r="F32" s="207"/>
      <c r="G32" s="207"/>
      <c r="H32" s="207"/>
      <c r="I32" s="207"/>
      <c r="J32" s="207"/>
      <c r="K32" s="207"/>
      <c r="L32" s="207"/>
      <c r="M32" s="207"/>
      <c r="N32" s="207"/>
      <c r="O32" s="207"/>
      <c r="P32" s="207"/>
      <c r="Q32" s="207"/>
      <c r="R32" s="207"/>
      <c r="S32" s="207"/>
      <c r="T32" s="207"/>
      <c r="U32" s="207"/>
      <c r="V32" s="207"/>
      <c r="W32" s="207"/>
      <c r="X32" s="207"/>
    </row>
    <row r="33" spans="1:24" s="74" customFormat="1">
      <c r="B33" s="207"/>
      <c r="C33" s="207"/>
      <c r="D33" s="207"/>
      <c r="E33" s="207"/>
      <c r="F33" s="207"/>
      <c r="G33" s="207"/>
      <c r="H33" s="207"/>
      <c r="I33" s="207"/>
      <c r="J33" s="207"/>
      <c r="K33" s="207"/>
      <c r="L33" s="207"/>
      <c r="M33" s="207"/>
      <c r="N33" s="207"/>
      <c r="O33" s="207"/>
      <c r="P33" s="207"/>
      <c r="Q33" s="207"/>
      <c r="R33" s="207"/>
      <c r="S33" s="207"/>
      <c r="T33" s="207"/>
      <c r="U33" s="207"/>
      <c r="V33" s="207"/>
      <c r="W33" s="207"/>
      <c r="X33" s="207"/>
    </row>
    <row r="34" spans="1:24" s="74" customFormat="1">
      <c r="B34" s="207"/>
      <c r="C34" s="207"/>
      <c r="D34" s="207"/>
      <c r="E34" s="207"/>
      <c r="F34" s="207"/>
      <c r="G34" s="207"/>
      <c r="H34" s="207"/>
      <c r="I34" s="207"/>
      <c r="J34" s="207"/>
      <c r="K34" s="207"/>
      <c r="L34" s="207"/>
      <c r="M34" s="207"/>
      <c r="N34" s="207"/>
      <c r="O34" s="207"/>
      <c r="P34" s="207"/>
      <c r="Q34" s="207"/>
      <c r="R34" s="207"/>
      <c r="S34" s="207"/>
      <c r="T34" s="207"/>
      <c r="U34" s="207"/>
      <c r="V34" s="207"/>
      <c r="W34" s="207"/>
      <c r="X34" s="207"/>
    </row>
    <row r="35" spans="1:24" s="74" customFormat="1">
      <c r="B35" s="207"/>
      <c r="C35" s="207"/>
      <c r="D35" s="207"/>
      <c r="E35" s="207"/>
      <c r="F35" s="207"/>
      <c r="G35" s="207"/>
      <c r="H35" s="207"/>
      <c r="I35" s="207"/>
      <c r="J35" s="207"/>
      <c r="K35" s="207"/>
      <c r="L35" s="207"/>
      <c r="M35" s="207"/>
      <c r="N35" s="207"/>
      <c r="O35" s="207"/>
      <c r="P35" s="207"/>
      <c r="Q35" s="207"/>
      <c r="R35" s="207"/>
      <c r="S35" s="207"/>
      <c r="T35" s="207"/>
      <c r="U35" s="207"/>
      <c r="V35" s="207"/>
      <c r="W35" s="207"/>
      <c r="X35" s="207"/>
    </row>
    <row r="36" spans="1:24" s="74" customFormat="1"/>
    <row r="37" spans="1:24" s="74" customFormat="1">
      <c r="A37" s="73" t="s">
        <v>130</v>
      </c>
    </row>
    <row r="38" spans="1:24" s="74" customFormat="1">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s="74" customFormat="1">
      <c r="B39" s="207"/>
      <c r="C39" s="207"/>
      <c r="D39" s="207"/>
      <c r="E39" s="207"/>
      <c r="F39" s="207"/>
      <c r="G39" s="207"/>
      <c r="H39" s="207"/>
      <c r="I39" s="207"/>
      <c r="J39" s="207"/>
      <c r="K39" s="207"/>
      <c r="L39" s="207"/>
      <c r="M39" s="207"/>
      <c r="N39" s="207"/>
      <c r="O39" s="207"/>
      <c r="P39" s="207"/>
      <c r="Q39" s="207"/>
      <c r="R39" s="207"/>
      <c r="S39" s="207"/>
      <c r="T39" s="207"/>
      <c r="U39" s="207"/>
      <c r="V39" s="207"/>
      <c r="W39" s="207"/>
      <c r="X39" s="207"/>
    </row>
    <row r="40" spans="1:24" s="74" customFormat="1">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s="74" customFormat="1">
      <c r="B41" s="207"/>
      <c r="C41" s="207"/>
      <c r="D41" s="207"/>
      <c r="E41" s="207"/>
      <c r="F41" s="207"/>
      <c r="G41" s="207"/>
      <c r="H41" s="207"/>
      <c r="I41" s="207"/>
      <c r="J41" s="207"/>
      <c r="K41" s="207"/>
      <c r="L41" s="207"/>
      <c r="M41" s="207"/>
      <c r="N41" s="207"/>
      <c r="O41" s="207"/>
      <c r="P41" s="207"/>
      <c r="Q41" s="207"/>
      <c r="R41" s="207"/>
      <c r="S41" s="207"/>
      <c r="T41" s="207"/>
      <c r="U41" s="207"/>
      <c r="V41" s="207"/>
      <c r="W41" s="207"/>
      <c r="X41" s="207"/>
    </row>
    <row r="42" spans="1:24" s="74" customFormat="1">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s="74" customFormat="1"/>
  </sheetData>
  <sheetProtection algorithmName="SHA-512" hashValue="fBWKvLYyLRDZjwJ8mgCFxIhvMrw0CTv+O91jY0bGm0a7toezqKFpvyg+gFYTvDqurE0HCHoxYLCbOLPfJw6VxQ==" saltValue="g7B97p7Sq26H2ab65eL4mA==" spinCount="100000" sheet="1" insertRows="0" deleteRows="0"/>
  <mergeCells count="32">
    <mergeCell ref="B38:X42"/>
    <mergeCell ref="B31:X35"/>
    <mergeCell ref="B28:F28"/>
    <mergeCell ref="G28:W28"/>
    <mergeCell ref="B26:D26"/>
    <mergeCell ref="E26:M26"/>
    <mergeCell ref="N26:Q26"/>
    <mergeCell ref="R26:W26"/>
    <mergeCell ref="B27:F27"/>
    <mergeCell ref="G27:M27"/>
    <mergeCell ref="N27:Q27"/>
    <mergeCell ref="R27:W27"/>
    <mergeCell ref="A25:C25"/>
    <mergeCell ref="D25:W25"/>
    <mergeCell ref="A21:X22"/>
    <mergeCell ref="H12:J12"/>
    <mergeCell ref="K12:X12"/>
    <mergeCell ref="H13:J13"/>
    <mergeCell ref="K13:X13"/>
    <mergeCell ref="I15:K15"/>
    <mergeCell ref="L15:X15"/>
    <mergeCell ref="I16:K16"/>
    <mergeCell ref="L16:X16"/>
    <mergeCell ref="I17:K17"/>
    <mergeCell ref="L17:X17"/>
    <mergeCell ref="A19:Y19"/>
    <mergeCell ref="A5:X5"/>
    <mergeCell ref="A6:X6"/>
    <mergeCell ref="A7:X7"/>
    <mergeCell ref="H11:J11"/>
    <mergeCell ref="K11:X11"/>
    <mergeCell ref="O9:X9"/>
  </mergeCells>
  <phoneticPr fontId="2"/>
  <printOptions horizontalCentered="1" verticalCentered="1"/>
  <pageMargins left="0.70866141732283472" right="0.70866141732283472" top="0.43307086614173229"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E4EDB-7096-48A3-B1F8-A6996942A8BC}">
  <sheetPr>
    <tabColor theme="7"/>
  </sheetPr>
  <dimension ref="A1:AK46"/>
  <sheetViews>
    <sheetView showGridLines="0" topLeftCell="A25" workbookViewId="0">
      <selection activeCell="A41" sqref="A41:X45"/>
    </sheetView>
  </sheetViews>
  <sheetFormatPr defaultColWidth="3.125" defaultRowHeight="18.75"/>
  <cols>
    <col min="1" max="1" width="3.125" customWidth="1"/>
    <col min="25" max="25" width="0.875" customWidth="1"/>
  </cols>
  <sheetData>
    <row r="1" spans="1:37" ht="9.9499999999999993" customHeight="1"/>
    <row r="2" spans="1:37">
      <c r="X2" s="77"/>
    </row>
    <row r="3" spans="1:37">
      <c r="A3" s="19" t="s">
        <v>165</v>
      </c>
      <c r="X3" s="62"/>
    </row>
    <row r="4" spans="1:37" ht="9.9499999999999993" customHeight="1"/>
    <row r="5" spans="1:37" ht="19.5">
      <c r="A5" s="104" t="str">
        <f>事業年度&amp;"　"&amp;第■回</f>
        <v>令和7年度　</v>
      </c>
      <c r="B5" s="105"/>
      <c r="C5" s="105"/>
      <c r="D5" s="105"/>
      <c r="E5" s="105"/>
      <c r="F5" s="105"/>
      <c r="G5" s="105"/>
      <c r="H5" s="105"/>
      <c r="I5" s="105"/>
      <c r="J5" s="105"/>
      <c r="K5" s="105"/>
      <c r="L5" s="105"/>
      <c r="M5" s="105"/>
      <c r="N5" s="105"/>
      <c r="O5" s="105"/>
      <c r="P5" s="105"/>
      <c r="Q5" s="105"/>
      <c r="R5" s="105"/>
      <c r="S5" s="105"/>
      <c r="T5" s="105"/>
      <c r="U5" s="105"/>
      <c r="V5" s="105"/>
      <c r="W5" s="105"/>
      <c r="X5" s="106"/>
      <c r="Y5" s="22"/>
    </row>
    <row r="6" spans="1:37" ht="19.5">
      <c r="A6" s="107" t="str">
        <f>補助事業名</f>
        <v>飲食･商業･サービス業新事業展開支援事業</v>
      </c>
      <c r="B6" s="108"/>
      <c r="C6" s="108"/>
      <c r="D6" s="108"/>
      <c r="E6" s="108"/>
      <c r="F6" s="108"/>
      <c r="G6" s="108"/>
      <c r="H6" s="108"/>
      <c r="I6" s="108"/>
      <c r="J6" s="108"/>
      <c r="K6" s="108"/>
      <c r="L6" s="108"/>
      <c r="M6" s="108"/>
      <c r="N6" s="108"/>
      <c r="O6" s="108"/>
      <c r="P6" s="108"/>
      <c r="Q6" s="108"/>
      <c r="R6" s="108"/>
      <c r="S6" s="108"/>
      <c r="T6" s="108"/>
      <c r="U6" s="108"/>
      <c r="V6" s="108"/>
      <c r="W6" s="108"/>
      <c r="X6" s="109"/>
      <c r="Y6" s="22"/>
    </row>
    <row r="7" spans="1:37" ht="19.5">
      <c r="A7" s="110" t="s">
        <v>131</v>
      </c>
      <c r="B7" s="111"/>
      <c r="C7" s="111"/>
      <c r="D7" s="111"/>
      <c r="E7" s="111"/>
      <c r="F7" s="111"/>
      <c r="G7" s="111"/>
      <c r="H7" s="111"/>
      <c r="I7" s="111"/>
      <c r="J7" s="111"/>
      <c r="K7" s="111"/>
      <c r="L7" s="111"/>
      <c r="M7" s="111"/>
      <c r="N7" s="111"/>
      <c r="O7" s="111"/>
      <c r="P7" s="111"/>
      <c r="Q7" s="111"/>
      <c r="R7" s="111"/>
      <c r="S7" s="111"/>
      <c r="T7" s="111"/>
      <c r="U7" s="111"/>
      <c r="V7" s="111"/>
      <c r="W7" s="111"/>
      <c r="X7" s="112"/>
      <c r="Y7" s="23"/>
    </row>
    <row r="8" spans="1:37" ht="9.9499999999999993" customHeight="1"/>
    <row r="9" spans="1:37">
      <c r="O9" s="184" t="s">
        <v>127</v>
      </c>
      <c r="P9" s="184"/>
      <c r="Q9" s="184"/>
      <c r="R9" s="184"/>
      <c r="S9" s="184"/>
      <c r="T9" s="184"/>
      <c r="U9" s="184"/>
      <c r="V9" s="184"/>
      <c r="W9" s="184"/>
      <c r="X9" s="184"/>
      <c r="AK9" s="7"/>
    </row>
    <row r="10" spans="1:37" ht="9.9499999999999993" customHeight="1">
      <c r="E10" s="2"/>
    </row>
    <row r="11" spans="1:37" ht="19.5">
      <c r="A11" s="21" t="s">
        <v>12</v>
      </c>
    </row>
    <row r="12" spans="1:37" ht="15" customHeight="1"/>
    <row r="13" spans="1:37" ht="21" customHeight="1">
      <c r="H13" s="119" t="s">
        <v>0</v>
      </c>
      <c r="I13" s="119"/>
      <c r="J13" s="119"/>
      <c r="K13" s="120">
        <f>住所</f>
        <v>0</v>
      </c>
      <c r="L13" s="120"/>
      <c r="M13" s="120"/>
      <c r="N13" s="120"/>
      <c r="O13" s="120"/>
      <c r="P13" s="120"/>
      <c r="Q13" s="120"/>
      <c r="R13" s="120"/>
      <c r="S13" s="120"/>
      <c r="T13" s="120"/>
      <c r="U13" s="120"/>
      <c r="V13" s="120"/>
      <c r="W13" s="120"/>
      <c r="X13" s="120"/>
    </row>
    <row r="14" spans="1:37" ht="21" customHeight="1">
      <c r="H14" s="119" t="s">
        <v>14</v>
      </c>
      <c r="I14" s="119"/>
      <c r="J14" s="119"/>
      <c r="K14" s="129">
        <f>名称</f>
        <v>0</v>
      </c>
      <c r="L14" s="129"/>
      <c r="M14" s="129"/>
      <c r="N14" s="129"/>
      <c r="O14" s="129"/>
      <c r="P14" s="129"/>
      <c r="Q14" s="129"/>
      <c r="R14" s="129"/>
      <c r="S14" s="129"/>
      <c r="T14" s="129"/>
      <c r="U14" s="129"/>
      <c r="V14" s="129"/>
      <c r="W14" s="129"/>
      <c r="X14" s="129"/>
    </row>
    <row r="15" spans="1:37" ht="21" customHeight="1">
      <c r="H15" s="119" t="s">
        <v>28</v>
      </c>
      <c r="I15" s="119"/>
      <c r="J15" s="119"/>
      <c r="K15" s="129" t="str">
        <f>代表者役職&amp;"　"&amp;代表者氏名&amp;"　"</f>
        <v>　　</v>
      </c>
      <c r="L15" s="129"/>
      <c r="M15" s="129"/>
      <c r="N15" s="129"/>
      <c r="O15" s="129"/>
      <c r="P15" s="129"/>
      <c r="Q15" s="129"/>
      <c r="R15" s="129"/>
      <c r="S15" s="129"/>
      <c r="T15" s="129"/>
      <c r="U15" s="129"/>
      <c r="V15" s="129"/>
      <c r="W15" s="129"/>
      <c r="X15" s="129"/>
    </row>
    <row r="16" spans="1:37" ht="9.9499999999999993" customHeight="1"/>
    <row r="17" spans="1:25" ht="21" customHeight="1">
      <c r="I17" s="113" t="s">
        <v>6</v>
      </c>
      <c r="J17" s="114"/>
      <c r="K17" s="114"/>
      <c r="L17" s="123" t="str">
        <f>担当者役職&amp;"　"&amp;担当者氏名</f>
        <v>　</v>
      </c>
      <c r="M17" s="123"/>
      <c r="N17" s="123"/>
      <c r="O17" s="123"/>
      <c r="P17" s="123"/>
      <c r="Q17" s="123"/>
      <c r="R17" s="123"/>
      <c r="S17" s="123"/>
      <c r="T17" s="123"/>
      <c r="U17" s="123"/>
      <c r="V17" s="123"/>
      <c r="W17" s="123"/>
      <c r="X17" s="124"/>
    </row>
    <row r="18" spans="1:25" ht="21" customHeight="1">
      <c r="I18" s="115" t="s">
        <v>5</v>
      </c>
      <c r="J18" s="116"/>
      <c r="K18" s="116"/>
      <c r="L18" s="125">
        <f>担当者電話番号</f>
        <v>0</v>
      </c>
      <c r="M18" s="125"/>
      <c r="N18" s="125"/>
      <c r="O18" s="125"/>
      <c r="P18" s="125"/>
      <c r="Q18" s="125"/>
      <c r="R18" s="125"/>
      <c r="S18" s="125"/>
      <c r="T18" s="125"/>
      <c r="U18" s="125"/>
      <c r="V18" s="125"/>
      <c r="W18" s="125"/>
      <c r="X18" s="126"/>
    </row>
    <row r="19" spans="1:25" ht="21" customHeight="1">
      <c r="I19" s="121" t="s">
        <v>10</v>
      </c>
      <c r="J19" s="122"/>
      <c r="K19" s="122"/>
      <c r="L19" s="127" t="str">
        <f>IF(ISBLANK(メールアドレス),"",メールアドレス)</f>
        <v/>
      </c>
      <c r="M19" s="127"/>
      <c r="N19" s="127"/>
      <c r="O19" s="127"/>
      <c r="P19" s="127"/>
      <c r="Q19" s="127"/>
      <c r="R19" s="127"/>
      <c r="S19" s="127"/>
      <c r="T19" s="127"/>
      <c r="U19" s="127"/>
      <c r="V19" s="127"/>
      <c r="W19" s="127"/>
      <c r="X19" s="128"/>
    </row>
    <row r="20" spans="1:25" ht="9.9499999999999993" customHeight="1"/>
    <row r="21" spans="1:25">
      <c r="A21" s="19" t="s">
        <v>157</v>
      </c>
    </row>
    <row r="22" spans="1:25" ht="10.5" customHeight="1"/>
    <row r="23" spans="1:25">
      <c r="A23" s="118" t="s">
        <v>17</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1:25" ht="9.9499999999999993" customHeight="1">
      <c r="A24" s="5"/>
      <c r="B24" s="5"/>
      <c r="C24" s="5"/>
      <c r="D24" s="5"/>
      <c r="E24" s="5"/>
      <c r="F24" s="5"/>
      <c r="G24" s="5"/>
      <c r="H24" s="5"/>
      <c r="I24" s="5"/>
      <c r="J24" s="5"/>
      <c r="K24" s="5"/>
      <c r="L24" s="5"/>
      <c r="M24" s="5"/>
      <c r="N24" s="5"/>
      <c r="O24" s="5"/>
      <c r="P24" s="5"/>
      <c r="Q24" s="5"/>
      <c r="R24" s="5"/>
      <c r="S24" s="5"/>
      <c r="T24" s="5"/>
      <c r="U24" s="5"/>
      <c r="V24" s="5"/>
      <c r="W24" s="5"/>
      <c r="X24" s="5"/>
      <c r="Y24" s="5"/>
    </row>
    <row r="25" spans="1:25">
      <c r="A25" s="19" t="s">
        <v>87</v>
      </c>
      <c r="B25" s="44"/>
    </row>
    <row r="26" spans="1:25" ht="15" customHeight="1">
      <c r="A26" s="19"/>
      <c r="B26" s="182">
        <f>事業名</f>
        <v>0</v>
      </c>
      <c r="C26" s="182"/>
      <c r="D26" s="182"/>
      <c r="E26" s="182"/>
      <c r="F26" s="182"/>
      <c r="G26" s="182"/>
      <c r="H26" s="182"/>
      <c r="I26" s="182"/>
      <c r="J26" s="182"/>
      <c r="K26" s="182"/>
      <c r="L26" s="182"/>
      <c r="M26" s="182"/>
      <c r="N26" s="182"/>
      <c r="O26" s="182"/>
      <c r="P26" s="182"/>
      <c r="Q26" s="182"/>
      <c r="R26" s="182"/>
      <c r="S26" s="182"/>
      <c r="T26" s="182"/>
      <c r="U26" s="182"/>
      <c r="V26" s="182"/>
      <c r="W26" s="182"/>
      <c r="X26" s="182"/>
    </row>
    <row r="27" spans="1:25" ht="15" customHeight="1">
      <c r="B27" s="182"/>
      <c r="C27" s="182"/>
      <c r="D27" s="182"/>
      <c r="E27" s="182"/>
      <c r="F27" s="182"/>
      <c r="G27" s="182"/>
      <c r="H27" s="182"/>
      <c r="I27" s="182"/>
      <c r="J27" s="182"/>
      <c r="K27" s="182"/>
      <c r="L27" s="182"/>
      <c r="M27" s="182"/>
      <c r="N27" s="182"/>
      <c r="O27" s="182"/>
      <c r="P27" s="182"/>
      <c r="Q27" s="182"/>
      <c r="R27" s="182"/>
      <c r="S27" s="182"/>
      <c r="T27" s="182"/>
      <c r="U27" s="182"/>
      <c r="V27" s="182"/>
      <c r="W27" s="182"/>
      <c r="X27" s="182"/>
    </row>
    <row r="28" spans="1:25" ht="10.5" customHeight="1"/>
    <row r="29" spans="1:25">
      <c r="A29" s="19" t="s">
        <v>88</v>
      </c>
      <c r="F29" s="186" t="str">
        <f>事業開始日</f>
        <v>交付決定日</v>
      </c>
      <c r="G29" s="186"/>
      <c r="H29" s="186"/>
      <c r="I29" s="186"/>
      <c r="J29" s="186"/>
      <c r="K29" s="186"/>
      <c r="L29" s="7" t="s">
        <v>34</v>
      </c>
      <c r="M29" s="186">
        <f>事業終了日</f>
        <v>46053</v>
      </c>
      <c r="N29" s="186"/>
      <c r="O29" s="186"/>
      <c r="P29" s="186"/>
      <c r="Q29" s="186"/>
      <c r="R29" s="186"/>
    </row>
    <row r="30" spans="1:25" ht="10.5" customHeight="1"/>
    <row r="31" spans="1:25">
      <c r="A31" s="20" t="s">
        <v>132</v>
      </c>
      <c r="X31" s="62"/>
    </row>
    <row r="32" spans="1:25">
      <c r="A32" s="93" t="s">
        <v>134</v>
      </c>
      <c r="X32" s="62" t="s">
        <v>18</v>
      </c>
    </row>
    <row r="33" spans="1:24">
      <c r="A33" s="218" t="s">
        <v>166</v>
      </c>
      <c r="B33" s="218"/>
      <c r="C33" s="218"/>
      <c r="D33" s="218"/>
      <c r="E33" s="218"/>
      <c r="F33" s="218"/>
      <c r="G33" s="212" t="s">
        <v>57</v>
      </c>
      <c r="H33" s="212"/>
      <c r="I33" s="212"/>
      <c r="J33" s="212"/>
      <c r="K33" s="212"/>
      <c r="L33" s="212"/>
      <c r="M33" s="212" t="s">
        <v>58</v>
      </c>
      <c r="N33" s="212"/>
      <c r="O33" s="212"/>
      <c r="P33" s="212"/>
      <c r="Q33" s="212"/>
      <c r="R33" s="212"/>
      <c r="S33" s="212" t="s">
        <v>59</v>
      </c>
      <c r="T33" s="212"/>
      <c r="U33" s="212"/>
      <c r="V33" s="212"/>
      <c r="W33" s="212"/>
      <c r="X33" s="212"/>
    </row>
    <row r="34" spans="1:24">
      <c r="A34" s="218"/>
      <c r="B34" s="218"/>
      <c r="C34" s="218"/>
      <c r="D34" s="218"/>
      <c r="E34" s="218"/>
      <c r="F34" s="218"/>
      <c r="G34" s="193" t="s">
        <v>133</v>
      </c>
      <c r="H34" s="193"/>
      <c r="I34" s="193"/>
      <c r="J34" s="193"/>
      <c r="K34" s="193"/>
      <c r="L34" s="193"/>
      <c r="M34" s="193" t="s">
        <v>133</v>
      </c>
      <c r="N34" s="193"/>
      <c r="O34" s="193"/>
      <c r="P34" s="193"/>
      <c r="Q34" s="193"/>
      <c r="R34" s="193"/>
      <c r="S34" s="193" t="s">
        <v>133</v>
      </c>
      <c r="T34" s="193"/>
      <c r="U34" s="193"/>
      <c r="V34" s="193"/>
      <c r="W34" s="193"/>
      <c r="X34" s="193"/>
    </row>
    <row r="35" spans="1:24" s="74" customFormat="1">
      <c r="A35" s="213"/>
      <c r="B35" s="213"/>
      <c r="C35" s="213"/>
      <c r="D35" s="213"/>
      <c r="E35" s="213"/>
      <c r="F35" s="213"/>
      <c r="G35" s="214"/>
      <c r="H35" s="214"/>
      <c r="I35" s="214"/>
      <c r="J35" s="214"/>
      <c r="K35" s="214"/>
      <c r="L35" s="214"/>
      <c r="M35" s="214"/>
      <c r="N35" s="214"/>
      <c r="O35" s="214"/>
      <c r="P35" s="214"/>
      <c r="Q35" s="214"/>
      <c r="R35" s="214"/>
      <c r="S35" s="214"/>
      <c r="T35" s="214"/>
      <c r="U35" s="214"/>
      <c r="V35" s="214"/>
      <c r="W35" s="214"/>
      <c r="X35" s="214"/>
    </row>
    <row r="36" spans="1:24" s="74" customFormat="1">
      <c r="A36" s="213"/>
      <c r="B36" s="213"/>
      <c r="C36" s="213"/>
      <c r="D36" s="213"/>
      <c r="E36" s="213"/>
      <c r="F36" s="213"/>
      <c r="G36" s="214"/>
      <c r="H36" s="214"/>
      <c r="I36" s="214"/>
      <c r="J36" s="214"/>
      <c r="K36" s="214"/>
      <c r="L36" s="214"/>
      <c r="M36" s="214"/>
      <c r="N36" s="214"/>
      <c r="O36" s="214"/>
      <c r="P36" s="214"/>
      <c r="Q36" s="214"/>
      <c r="R36" s="214"/>
      <c r="S36" s="214"/>
      <c r="T36" s="214"/>
      <c r="U36" s="214"/>
      <c r="V36" s="214"/>
      <c r="W36" s="214"/>
      <c r="X36" s="214"/>
    </row>
    <row r="37" spans="1:24" s="74" customFormat="1">
      <c r="A37" s="219" t="s">
        <v>201</v>
      </c>
      <c r="B37" s="219"/>
      <c r="C37" s="219"/>
      <c r="D37" s="219"/>
      <c r="E37" s="219"/>
      <c r="F37" s="219"/>
      <c r="G37" s="220"/>
      <c r="H37" s="220"/>
      <c r="I37" s="220"/>
      <c r="J37" s="220"/>
      <c r="K37" s="220"/>
      <c r="L37" s="220"/>
      <c r="M37" s="220"/>
      <c r="N37" s="220"/>
      <c r="O37" s="220"/>
      <c r="P37" s="220"/>
      <c r="Q37" s="220"/>
      <c r="R37" s="220"/>
      <c r="S37" s="220"/>
      <c r="T37" s="220"/>
      <c r="U37" s="220"/>
      <c r="V37" s="220"/>
      <c r="W37" s="220"/>
      <c r="X37" s="220"/>
    </row>
    <row r="38" spans="1:24" s="74" customFormat="1">
      <c r="A38" s="221"/>
      <c r="B38" s="222"/>
      <c r="C38" s="222"/>
      <c r="D38" s="222"/>
      <c r="E38" s="222"/>
      <c r="F38" s="223"/>
      <c r="G38" s="212" t="s">
        <v>57</v>
      </c>
      <c r="H38" s="212"/>
      <c r="I38" s="212"/>
      <c r="J38" s="212"/>
      <c r="K38" s="212"/>
      <c r="L38" s="212"/>
      <c r="M38" s="212" t="s">
        <v>58</v>
      </c>
      <c r="N38" s="212"/>
      <c r="O38" s="212"/>
      <c r="P38" s="212"/>
      <c r="Q38" s="212"/>
      <c r="R38" s="212"/>
      <c r="S38" s="212" t="s">
        <v>59</v>
      </c>
      <c r="T38" s="212"/>
      <c r="U38" s="212"/>
      <c r="V38" s="212"/>
      <c r="W38" s="212"/>
      <c r="X38" s="212"/>
    </row>
    <row r="39" spans="1:24" s="74" customFormat="1">
      <c r="A39" s="215" t="s">
        <v>200</v>
      </c>
      <c r="B39" s="216"/>
      <c r="C39" s="216"/>
      <c r="D39" s="216"/>
      <c r="E39" s="216"/>
      <c r="F39" s="217"/>
      <c r="G39" s="210"/>
      <c r="H39" s="211"/>
      <c r="I39" s="211"/>
      <c r="J39" s="211"/>
      <c r="K39" s="211"/>
      <c r="L39" s="94" t="s">
        <v>199</v>
      </c>
      <c r="M39" s="210"/>
      <c r="N39" s="211"/>
      <c r="O39" s="211"/>
      <c r="P39" s="211"/>
      <c r="Q39" s="211"/>
      <c r="R39" s="94" t="s">
        <v>199</v>
      </c>
      <c r="S39" s="210"/>
      <c r="T39" s="211"/>
      <c r="U39" s="211"/>
      <c r="V39" s="211"/>
      <c r="W39" s="211"/>
      <c r="X39" s="94" t="s">
        <v>199</v>
      </c>
    </row>
    <row r="40" spans="1:24" s="74" customFormat="1">
      <c r="A40" t="s">
        <v>224</v>
      </c>
    </row>
    <row r="41" spans="1:24" s="74" customFormat="1">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row>
    <row r="42" spans="1:24" s="74" customForma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s="74" customForma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s="74" customForma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s="74" customForma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s="74" customFormat="1" ht="7.5" customHeight="1">
      <c r="A46" s="73"/>
    </row>
  </sheetData>
  <sheetProtection insertRows="0" deleteRows="0"/>
  <mergeCells count="48">
    <mergeCell ref="A33:F34"/>
    <mergeCell ref="G33:L33"/>
    <mergeCell ref="G34:L34"/>
    <mergeCell ref="M34:R34"/>
    <mergeCell ref="A41:X45"/>
    <mergeCell ref="A36:F36"/>
    <mergeCell ref="G36:L36"/>
    <mergeCell ref="M36:R36"/>
    <mergeCell ref="S36:X36"/>
    <mergeCell ref="A37:F37"/>
    <mergeCell ref="G37:L37"/>
    <mergeCell ref="M37:R37"/>
    <mergeCell ref="S37:X37"/>
    <mergeCell ref="A38:F38"/>
    <mergeCell ref="G38:L38"/>
    <mergeCell ref="M38:R38"/>
    <mergeCell ref="S38:X38"/>
    <mergeCell ref="A39:F39"/>
    <mergeCell ref="G39:K39"/>
    <mergeCell ref="M39:Q39"/>
    <mergeCell ref="A5:X5"/>
    <mergeCell ref="A6:X6"/>
    <mergeCell ref="A7:X7"/>
    <mergeCell ref="H13:J13"/>
    <mergeCell ref="K13:X13"/>
    <mergeCell ref="O9:X9"/>
    <mergeCell ref="I17:K17"/>
    <mergeCell ref="L17:X17"/>
    <mergeCell ref="H14:J14"/>
    <mergeCell ref="K14:X14"/>
    <mergeCell ref="H15:J15"/>
    <mergeCell ref="K15:X15"/>
    <mergeCell ref="S39:W39"/>
    <mergeCell ref="I18:K18"/>
    <mergeCell ref="L18:X18"/>
    <mergeCell ref="I19:K19"/>
    <mergeCell ref="L19:X19"/>
    <mergeCell ref="A23:Y23"/>
    <mergeCell ref="M33:R33"/>
    <mergeCell ref="S33:X33"/>
    <mergeCell ref="B26:X27"/>
    <mergeCell ref="A35:F35"/>
    <mergeCell ref="G35:L35"/>
    <mergeCell ref="M35:R35"/>
    <mergeCell ref="S35:X35"/>
    <mergeCell ref="F29:K29"/>
    <mergeCell ref="S34:X34"/>
    <mergeCell ref="M29:R29"/>
  </mergeCells>
  <phoneticPr fontId="2"/>
  <printOptions horizontalCentered="1"/>
  <pageMargins left="0.70866141732283472" right="0.70866141732283472" top="0.7480314960629921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
  <sheetViews>
    <sheetView workbookViewId="0">
      <selection activeCell="G23" sqref="G23"/>
    </sheetView>
  </sheetViews>
  <sheetFormatPr defaultRowHeight="18.75"/>
  <cols>
    <col min="15" max="15" width="13.5" bestFit="1" customWidth="1"/>
    <col min="20" max="20" width="13.5" bestFit="1" customWidth="1"/>
    <col min="21" max="21" width="14.625" bestFit="1" customWidth="1"/>
    <col min="28" max="29" width="13.5" bestFit="1" customWidth="1"/>
    <col min="30" max="30" width="13.5" customWidth="1"/>
    <col min="31" max="31" width="14.625" bestFit="1" customWidth="1"/>
    <col min="32" max="32" width="13.5" bestFit="1" customWidth="1"/>
  </cols>
  <sheetData>
    <row r="1" spans="1:40">
      <c r="A1" s="4" t="s">
        <v>15</v>
      </c>
      <c r="B1" s="4" t="s">
        <v>11</v>
      </c>
      <c r="C1" s="4" t="s">
        <v>29</v>
      </c>
      <c r="D1" s="4" t="s">
        <v>7</v>
      </c>
      <c r="E1" s="4" t="s">
        <v>3</v>
      </c>
      <c r="F1" s="4" t="s">
        <v>4</v>
      </c>
      <c r="G1" s="4" t="s">
        <v>5</v>
      </c>
      <c r="H1" s="4" t="s">
        <v>30</v>
      </c>
      <c r="I1" s="4" t="s">
        <v>31</v>
      </c>
      <c r="J1" s="4" t="s">
        <v>32</v>
      </c>
      <c r="K1" s="4" t="s">
        <v>33</v>
      </c>
      <c r="L1" s="4" t="s">
        <v>93</v>
      </c>
      <c r="M1" s="4" t="s">
        <v>96</v>
      </c>
      <c r="N1" s="4" t="s">
        <v>98</v>
      </c>
      <c r="O1" s="4" t="s">
        <v>13</v>
      </c>
      <c r="P1" s="4" t="s">
        <v>179</v>
      </c>
      <c r="Q1" s="4" t="s">
        <v>180</v>
      </c>
      <c r="R1" s="4" t="s">
        <v>35</v>
      </c>
      <c r="S1" s="4" t="s">
        <v>44</v>
      </c>
      <c r="T1" s="4" t="s">
        <v>50</v>
      </c>
      <c r="U1" s="4" t="s">
        <v>51</v>
      </c>
      <c r="V1" s="4" t="s">
        <v>52</v>
      </c>
      <c r="W1" s="4" t="s">
        <v>53</v>
      </c>
      <c r="X1" s="4" t="s">
        <v>37</v>
      </c>
      <c r="Y1" s="4" t="s">
        <v>54</v>
      </c>
      <c r="Z1" s="4" t="s">
        <v>56</v>
      </c>
      <c r="AA1" s="4" t="s">
        <v>60</v>
      </c>
      <c r="AB1" s="43" t="s">
        <v>62</v>
      </c>
      <c r="AC1" s="43" t="s">
        <v>63</v>
      </c>
      <c r="AD1" s="43" t="s">
        <v>110</v>
      </c>
      <c r="AE1" s="43" t="s">
        <v>64</v>
      </c>
      <c r="AF1" s="43" t="s">
        <v>86</v>
      </c>
      <c r="AG1" s="4" t="s">
        <v>66</v>
      </c>
      <c r="AH1" s="4" t="s">
        <v>73</v>
      </c>
      <c r="AI1" s="4" t="s">
        <v>75</v>
      </c>
      <c r="AJ1" s="4" t="s">
        <v>76</v>
      </c>
      <c r="AK1" s="4" t="s">
        <v>77</v>
      </c>
      <c r="AL1" s="4" t="s">
        <v>78</v>
      </c>
      <c r="AM1" s="4" t="s">
        <v>85</v>
      </c>
      <c r="AN1" s="4" t="s">
        <v>79</v>
      </c>
    </row>
    <row r="2" spans="1:40">
      <c r="A2" s="26" t="str">
        <f>事業年度</f>
        <v>令和7年度</v>
      </c>
      <c r="B2" s="26">
        <f>第■回</f>
        <v>0</v>
      </c>
      <c r="C2" s="26">
        <f>住所</f>
        <v>0</v>
      </c>
      <c r="D2" s="26">
        <f>名称</f>
        <v>0</v>
      </c>
      <c r="E2" s="26">
        <f>代表者役職</f>
        <v>0</v>
      </c>
      <c r="F2" s="26">
        <f>代表者氏名</f>
        <v>0</v>
      </c>
      <c r="G2" s="26">
        <f>会社電話番号</f>
        <v>0</v>
      </c>
      <c r="H2" s="26">
        <f>担当者役職</f>
        <v>0</v>
      </c>
      <c r="I2" s="26">
        <f>担当者氏名</f>
        <v>0</v>
      </c>
      <c r="J2" s="26">
        <f>担当者電話番号</f>
        <v>0</v>
      </c>
      <c r="K2" s="26">
        <f>メールアドレス</f>
        <v>0</v>
      </c>
      <c r="L2" s="26" t="str">
        <f>対象業種</f>
        <v>飲食業</v>
      </c>
      <c r="M2" s="41">
        <f>従業員数</f>
        <v>0</v>
      </c>
      <c r="N2" s="41">
        <f>資本金等</f>
        <v>0</v>
      </c>
      <c r="O2" s="40" t="str">
        <f>承認申請日</f>
        <v>2025年●月〇日</v>
      </c>
      <c r="P2" s="26" t="s">
        <v>181</v>
      </c>
      <c r="Q2" s="26" t="s">
        <v>182</v>
      </c>
      <c r="R2" s="26">
        <f>事業名</f>
        <v>0</v>
      </c>
      <c r="S2" s="26">
        <f>事業概要</f>
        <v>0</v>
      </c>
      <c r="T2" s="40" t="str">
        <f>事業開始日</f>
        <v>交付決定日</v>
      </c>
      <c r="U2" s="40">
        <f>事業終了日</f>
        <v>46053</v>
      </c>
      <c r="V2" s="26" t="str">
        <f>コロナ融資の利用</f>
        <v>無</v>
      </c>
      <c r="W2" s="26">
        <f>コロナ融資名</f>
        <v>0</v>
      </c>
      <c r="X2" s="41">
        <f ca="1">補助対象経費</f>
        <v>0</v>
      </c>
      <c r="Y2" s="42">
        <f>補助率</f>
        <v>0.5</v>
      </c>
      <c r="Z2" s="41" t="e">
        <f ca="1">補助金額</f>
        <v>#VALUE!</v>
      </c>
      <c r="AA2" s="41">
        <f>投資額に対する売上max</f>
        <v>0</v>
      </c>
      <c r="AB2" s="40" t="str">
        <f>交付申請日</f>
        <v>2025年●月〇日</v>
      </c>
      <c r="AC2" s="40" t="str">
        <f>変更申請日</f>
        <v>2025年●月〇日</v>
      </c>
      <c r="AD2" s="40" t="str">
        <f>申請取下日</f>
        <v>2025年●月〇日</v>
      </c>
      <c r="AE2" s="40" t="str">
        <f>実績報告日</f>
        <v>2025年●月〇日</v>
      </c>
      <c r="AF2" s="40" t="str">
        <f>請求日</f>
        <v>2025年●月〇日</v>
      </c>
      <c r="AG2" s="41">
        <f>補助金確定額</f>
        <v>0</v>
      </c>
      <c r="AH2" s="41">
        <f>請求額</f>
        <v>0</v>
      </c>
      <c r="AI2" s="41">
        <f>金融機関名</f>
        <v>0</v>
      </c>
      <c r="AJ2" s="41">
        <f>支店名</f>
        <v>0</v>
      </c>
      <c r="AK2" s="41">
        <f>預金種別</f>
        <v>0</v>
      </c>
      <c r="AL2" s="46">
        <f>口座番号</f>
        <v>0</v>
      </c>
      <c r="AM2" s="26">
        <f>ｺｳｻﾞﾒｲｷﾞ</f>
        <v>0</v>
      </c>
      <c r="AN2" s="26">
        <f>口座名義</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60</vt:i4>
      </vt:variant>
    </vt:vector>
  </HeadingPairs>
  <TitlesOfParts>
    <vt:vector size="78" baseType="lpstr">
      <vt:lpstr>共通項目(入力)</vt:lpstr>
      <vt:lpstr>１．承認申請書(印刷)</vt:lpstr>
      <vt:lpstr>事業概要(入力・印刷)</vt:lpstr>
      <vt:lpstr>売上要件(入力・印刷)</vt:lpstr>
      <vt:lpstr>施設の所有権(入力・印刷)</vt:lpstr>
      <vt:lpstr>反社会的勢力排除(印刷)</vt:lpstr>
      <vt:lpstr>３．交付申請書(印刷)</vt:lpstr>
      <vt:lpstr>５．変更申請書(印刷)</vt:lpstr>
      <vt:lpstr>７．承認取下(印刷)</vt:lpstr>
      <vt:lpstr>８．遂行状況報告(入力・印刷)</vt:lpstr>
      <vt:lpstr>9.実績報告(印刷) </vt:lpstr>
      <vt:lpstr>実績報告_対象経費等(入力・印刷)</vt:lpstr>
      <vt:lpstr>１０．取得財産(入力・印刷) </vt:lpstr>
      <vt:lpstr>１２．請求書(印刷) </vt:lpstr>
      <vt:lpstr>通帳コピー</vt:lpstr>
      <vt:lpstr>13．取得財産(入力・印刷)</vt:lpstr>
      <vt:lpstr>１４．事業化報告(入力・印刷)</vt:lpstr>
      <vt:lpstr>wk_TB</vt:lpstr>
      <vt:lpstr>'１．承認申請書(印刷)'!Print_Area</vt:lpstr>
      <vt:lpstr>'１０．取得財産(入力・印刷) '!Print_Area</vt:lpstr>
      <vt:lpstr>'１２．請求書(印刷) '!Print_Area</vt:lpstr>
      <vt:lpstr>'13．取得財産(入力・印刷)'!Print_Area</vt:lpstr>
      <vt:lpstr>'１４．事業化報告(入力・印刷)'!Print_Area</vt:lpstr>
      <vt:lpstr>'３．交付申請書(印刷)'!Print_Area</vt:lpstr>
      <vt:lpstr>'５．変更申請書(印刷)'!Print_Area</vt:lpstr>
      <vt:lpstr>'７．承認取下(印刷)'!Print_Area</vt:lpstr>
      <vt:lpstr>'８．遂行状況報告(入力・印刷)'!Print_Area</vt:lpstr>
      <vt:lpstr>'9.実績報告(印刷) '!Print_Area</vt:lpstr>
      <vt:lpstr>'共通項目(入力)'!Print_Area</vt:lpstr>
      <vt:lpstr>'施設の所有権(入力・印刷)'!Print_Area</vt:lpstr>
      <vt:lpstr>'事業概要(入力・印刷)'!Print_Area</vt:lpstr>
      <vt:lpstr>'実績報告_対象経費等(入力・印刷)'!Print_Area</vt:lpstr>
      <vt:lpstr>'売上要件(入力・印刷)'!Print_Area</vt:lpstr>
      <vt:lpstr>'反社会的勢力排除(印刷)'!Print_Area</vt:lpstr>
      <vt:lpstr>ｺｳｻﾞﾒｲｷﾞ</vt:lpstr>
      <vt:lpstr>コロナ融資の利用</vt:lpstr>
      <vt:lpstr>コロナ融資名</vt:lpstr>
      <vt:lpstr>メールアドレス</vt:lpstr>
      <vt:lpstr>会社電話番号</vt:lpstr>
      <vt:lpstr>金融機関名</vt:lpstr>
      <vt:lpstr>交付申請日</vt:lpstr>
      <vt:lpstr>口座番号</vt:lpstr>
      <vt:lpstr>口座名義</vt:lpstr>
      <vt:lpstr>支店名</vt:lpstr>
      <vt:lpstr>資本金等</vt:lpstr>
      <vt:lpstr>事業開始日</vt:lpstr>
      <vt:lpstr>事業概要</vt:lpstr>
      <vt:lpstr>事業終了日</vt:lpstr>
      <vt:lpstr>事業年度</vt:lpstr>
      <vt:lpstr>事業名</vt:lpstr>
      <vt:lpstr>実績報告日</vt:lpstr>
      <vt:lpstr>住所</vt:lpstr>
      <vt:lpstr>従業員数</vt:lpstr>
      <vt:lpstr>承認申請日</vt:lpstr>
      <vt:lpstr>申請取下日</vt:lpstr>
      <vt:lpstr>請求額</vt:lpstr>
      <vt:lpstr>請求日</vt:lpstr>
      <vt:lpstr>対象業種</vt:lpstr>
      <vt:lpstr>代表者氏名</vt:lpstr>
      <vt:lpstr>代表者役職</vt:lpstr>
      <vt:lpstr>第■回</vt:lpstr>
      <vt:lpstr>担当者氏名</vt:lpstr>
      <vt:lpstr>担当者電話番号</vt:lpstr>
      <vt:lpstr>担当者役職</vt:lpstr>
      <vt:lpstr>投資額に対する売上max</vt:lpstr>
      <vt:lpstr>売上減少要件2018</vt:lpstr>
      <vt:lpstr>売上減少要件2019</vt:lpstr>
      <vt:lpstr>変更申請日</vt:lpstr>
      <vt:lpstr>補助金確定額</vt:lpstr>
      <vt:lpstr>補助金額</vt:lpstr>
      <vt:lpstr>補助事業名</vt:lpstr>
      <vt:lpstr>補助事業名_2</vt:lpstr>
      <vt:lpstr>'実績報告_対象経費等(入力・印刷)'!補助対象経費</vt:lpstr>
      <vt:lpstr>補助対象経費</vt:lpstr>
      <vt:lpstr>'実績報告_対象経費等(入力・印刷)'!補助率</vt:lpstr>
      <vt:lpstr>補助率</vt:lpstr>
      <vt:lpstr>名称</vt:lpstr>
      <vt:lpstr>預金種別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和博</dc:creator>
  <cp:lastModifiedBy>山中 大志</cp:lastModifiedBy>
  <cp:lastPrinted>2025-03-12T02:37:14Z</cp:lastPrinted>
  <dcterms:created xsi:type="dcterms:W3CDTF">2015-06-05T18:19:34Z</dcterms:created>
  <dcterms:modified xsi:type="dcterms:W3CDTF">2025-04-09T08:15:40Z</dcterms:modified>
</cp:coreProperties>
</file>