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10.32.120.1\県連\03. 経営支援課\300補助金\30010_飲食・商業・サービス業新事業展開支援事業\R7飲食・商業・サービス業新事業展開支援事業\4．様式（事業者用）\"/>
    </mc:Choice>
  </mc:AlternateContent>
  <xr:revisionPtr revIDLastSave="0" documentId="13_ncr:1_{60FF8DBC-35E0-4670-ADCB-F21E00A5F037}" xr6:coauthVersionLast="47" xr6:coauthVersionMax="47" xr10:uidLastSave="{00000000-0000-0000-0000-000000000000}"/>
  <bookViews>
    <workbookView xWindow="2355" yWindow="720" windowWidth="24180" windowHeight="14655" firstSheet="15" xr2:uid="{9BF10E3F-B466-4D82-A05C-187CEC352B9A}"/>
  </bookViews>
  <sheets>
    <sheet name="共通項目(入力)" sheetId="1" r:id="rId1"/>
    <sheet name="１．承認申請書(印刷)" sheetId="2" r:id="rId2"/>
    <sheet name="事業概要(入力・印刷)" sheetId="4" r:id="rId3"/>
    <sheet name="売上要件(入力・印刷)" sheetId="3" state="hidden" r:id="rId4"/>
    <sheet name="施設の所有権(入力・印刷)" sheetId="17" r:id="rId5"/>
    <sheet name="反社会的勢力排除(印刷)" sheetId="11" r:id="rId6"/>
    <sheet name="３．交付申請書(印刷)" sheetId="6" r:id="rId7"/>
    <sheet name="５．変更申請書(印刷)" sheetId="7" r:id="rId8"/>
    <sheet name="７．承認取下(印刷)" sheetId="12" r:id="rId9"/>
    <sheet name="８．遂行状況報告(入力・印刷)" sheetId="13" r:id="rId10"/>
    <sheet name="9.実績報告(印刷) " sheetId="8" r:id="rId11"/>
    <sheet name="実績報告_対象経費等(入力・印刷)" sheetId="10" r:id="rId12"/>
    <sheet name="１０．取得財産(入力・印刷) " sheetId="14" r:id="rId13"/>
    <sheet name="１２．請求書(印刷) " sheetId="9" r:id="rId14"/>
    <sheet name="通帳コピー" sheetId="18" r:id="rId15"/>
    <sheet name="13．取得財産(入力・印刷)" sheetId="15" r:id="rId16"/>
    <sheet name="１４．事業化報告(入力・印刷)" sheetId="16" r:id="rId17"/>
    <sheet name="wk_TB" sheetId="5" state="hidden" r:id="rId18"/>
  </sheets>
  <definedNames>
    <definedName name="_xlnm.Print_Area" localSheetId="1">'１．承認申請書(印刷)'!$A$1:$Y$42</definedName>
    <definedName name="_xlnm.Print_Area" localSheetId="12">'１０．取得財産(入力・印刷) '!$A$1:$Y$45</definedName>
    <definedName name="_xlnm.Print_Area" localSheetId="13">'１２．請求書(印刷) '!$A$1:$Y$38</definedName>
    <definedName name="_xlnm.Print_Area" localSheetId="15">'13．取得財産(入力・印刷)'!$A$1:$Y$43</definedName>
    <definedName name="_xlnm.Print_Area" localSheetId="16">'１４．事業化報告(入力・印刷)'!$A$1:$Y$46</definedName>
    <definedName name="_xlnm.Print_Area" localSheetId="6">'３．交付申請書(印刷)'!$A$1:$Y$41</definedName>
    <definedName name="_xlnm.Print_Area" localSheetId="7">'５．変更申請書(印刷)'!$A$1:$Y$41</definedName>
    <definedName name="_xlnm.Print_Area" localSheetId="8">'７．承認取下(印刷)'!$A$1:$Y$41</definedName>
    <definedName name="_xlnm.Print_Area" localSheetId="9">'８．遂行状況報告(入力・印刷)'!$A$1:$Y$41</definedName>
    <definedName name="_xlnm.Print_Area" localSheetId="10">'9.実績報告(印刷) '!$A$1:$Y$42</definedName>
    <definedName name="_xlnm.Print_Area" localSheetId="0">'共通項目(入力)'!$A$1:$C$40</definedName>
    <definedName name="_xlnm.Print_Area" localSheetId="4">'施設の所有権(入力・印刷)'!$A$1:$Y$35</definedName>
    <definedName name="_xlnm.Print_Area" localSheetId="2">'事業概要(入力・印刷)'!$A$1:$Y$38</definedName>
    <definedName name="_xlnm.Print_Area" localSheetId="11">'実績報告_対象経費等(入力・印刷)'!$A$1:$Y$24</definedName>
    <definedName name="_xlnm.Print_Area" localSheetId="3">'売上要件(入力・印刷)'!$A$1:$I$28</definedName>
    <definedName name="_xlnm.Print_Area" localSheetId="5">'反社会的勢力排除(印刷)'!$A$1:$Y$39</definedName>
    <definedName name="ｺｳｻﾞﾒｲｷﾞ">'共通項目(入力)'!$B$39</definedName>
    <definedName name="コロナ融資の利用">'事業概要(入力・印刷)'!$J$17</definedName>
    <definedName name="コロナ融資名">'事業概要(入力・印刷)'!$E$18</definedName>
    <definedName name="メールアドレス">'共通項目(入力)'!$B$16</definedName>
    <definedName name="会社電話番号">'共通項目(入力)'!$B$11</definedName>
    <definedName name="金融機関名">'共通項目(入力)'!$B$35</definedName>
    <definedName name="交付申請日">'共通項目(入力)'!$B$24</definedName>
    <definedName name="口座番号">'共通項目(入力)'!$B$38</definedName>
    <definedName name="口座名義">'共通項目(入力)'!$B$40</definedName>
    <definedName name="支店名">'共通項目(入力)'!$B$36</definedName>
    <definedName name="資本金等">'共通項目(入力)'!$B$20</definedName>
    <definedName name="事業開始日">'事業概要(入力・印刷)'!$H$15</definedName>
    <definedName name="事業概要">'事業概要(入力・印刷)'!$H$11</definedName>
    <definedName name="事業終了日">'事業概要(入力・印刷)'!$O$15</definedName>
    <definedName name="事業年度">'共通項目(入力)'!$B$3</definedName>
    <definedName name="事業名">'事業概要(入力・印刷)'!$H$8</definedName>
    <definedName name="実績報告日">'共通項目(入力)'!$B$30</definedName>
    <definedName name="住所">'共通項目(入力)'!$B$7</definedName>
    <definedName name="従業員数">'共通項目(入力)'!$B$19</definedName>
    <definedName name="承認申請日">'共通項目(入力)'!$B$22</definedName>
    <definedName name="申請取下日">'共通項目(入力)'!$B$28</definedName>
    <definedName name="請求額">'共通項目(入力)'!$B$34</definedName>
    <definedName name="請求日">'共通項目(入力)'!$B$32</definedName>
    <definedName name="対象業種">'共通項目(入力)'!$B$18</definedName>
    <definedName name="代表者氏名">'共通項目(入力)'!$B$10</definedName>
    <definedName name="代表者役職">'共通項目(入力)'!$B$9</definedName>
    <definedName name="第■回">'共通項目(入力)'!$B$4</definedName>
    <definedName name="担当者氏名">'共通項目(入力)'!$B$14</definedName>
    <definedName name="担当者電話番号">'共通項目(入力)'!$B$15</definedName>
    <definedName name="担当者役職">'共通項目(入力)'!$B$13</definedName>
    <definedName name="投資額に対する売上max">'事業概要(入力・印刷)'!$P$37</definedName>
    <definedName name="売上減少要件2018">'売上要件(入力・印刷)'!$C$24</definedName>
    <definedName name="売上減少要件2019">'売上要件(入力・印刷)'!$C$25</definedName>
    <definedName name="変更申請日">'共通項目(入力)'!$B$26</definedName>
    <definedName name="補助金確定額">'共通項目(入力)'!$B$33</definedName>
    <definedName name="補助金額">'事業概要(入力・印刷)'!$T$33</definedName>
    <definedName name="補助事業名">'共通項目(入力)'!$B$1</definedName>
    <definedName name="補助事業名_2">'共通項目(入力)'!$B$2</definedName>
    <definedName name="補助対象経費" localSheetId="11">'実績報告_対象経費等(入力・印刷)'!$T$12</definedName>
    <definedName name="補助対象経費">'事業概要(入力・印刷)'!$T$24</definedName>
    <definedName name="補助率" localSheetId="11">'実績報告_対象経費等(入力・印刷)'!$H$21</definedName>
    <definedName name="補助率">'事業概要(入力・印刷)'!$H$33</definedName>
    <definedName name="名称">'共通項目(入力)'!$B$8</definedName>
    <definedName name="預金種別">'共通項目(入力)'!$B$37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9" l="1"/>
  <c r="K15" i="7"/>
  <c r="K15" i="2"/>
  <c r="J21" i="4"/>
  <c r="J23" i="4"/>
  <c r="J22" i="4" l="1"/>
  <c r="O21" i="4" l="1"/>
  <c r="O15" i="4"/>
  <c r="M6" i="4"/>
  <c r="F29" i="16"/>
  <c r="A5" i="2"/>
  <c r="K15" i="12"/>
  <c r="K13" i="15"/>
  <c r="K15" i="16"/>
  <c r="K15" i="13"/>
  <c r="K13" i="14"/>
  <c r="L18" i="8" l="1"/>
  <c r="M29" i="8"/>
  <c r="H33" i="4" l="1"/>
  <c r="Y2" i="5" s="1"/>
  <c r="T6" i="4"/>
  <c r="E6" i="4"/>
  <c r="L19" i="16"/>
  <c r="L17" i="15"/>
  <c r="L19" i="9"/>
  <c r="L17" i="14"/>
  <c r="L19" i="8"/>
  <c r="L19" i="13"/>
  <c r="L19" i="12"/>
  <c r="L19" i="7"/>
  <c r="L19" i="6"/>
  <c r="L19" i="2"/>
  <c r="M29" i="16"/>
  <c r="B26" i="16"/>
  <c r="L18" i="16"/>
  <c r="L17" i="16"/>
  <c r="K14" i="16"/>
  <c r="K13" i="16"/>
  <c r="A6" i="16"/>
  <c r="A5" i="16"/>
  <c r="L16" i="15"/>
  <c r="L15" i="15"/>
  <c r="K12" i="15"/>
  <c r="K11" i="15"/>
  <c r="A6" i="15"/>
  <c r="A5" i="15"/>
  <c r="L16" i="14"/>
  <c r="L15" i="14"/>
  <c r="K12" i="14"/>
  <c r="K11" i="14"/>
  <c r="R9" i="14"/>
  <c r="A6" i="14"/>
  <c r="A5" i="14"/>
  <c r="K15" i="8"/>
  <c r="L18" i="13"/>
  <c r="L17" i="13"/>
  <c r="K14" i="13"/>
  <c r="K13" i="13"/>
  <c r="A6" i="13"/>
  <c r="A5" i="13"/>
  <c r="K15" i="6"/>
  <c r="AD2" i="5"/>
  <c r="R9" i="12"/>
  <c r="L18" i="12"/>
  <c r="L17" i="12"/>
  <c r="K14" i="12"/>
  <c r="K13" i="12"/>
  <c r="A6" i="12"/>
  <c r="A5" i="12"/>
  <c r="A5" i="6"/>
  <c r="A6" i="2"/>
  <c r="N2" i="5"/>
  <c r="M2" i="5"/>
  <c r="J6" i="10"/>
  <c r="V2" i="5"/>
  <c r="J11" i="10"/>
  <c r="O11" i="10" s="1"/>
  <c r="J10" i="10"/>
  <c r="J9" i="10"/>
  <c r="O9" i="10" s="1"/>
  <c r="B4" i="10"/>
  <c r="F29" i="8"/>
  <c r="B26" i="8"/>
  <c r="AN2" i="5"/>
  <c r="AM2" i="5"/>
  <c r="AL2" i="5"/>
  <c r="AK2" i="5"/>
  <c r="AJ2" i="5"/>
  <c r="AI2" i="5"/>
  <c r="AG2" i="5"/>
  <c r="AF2" i="5"/>
  <c r="G35" i="9"/>
  <c r="G34" i="9"/>
  <c r="G33" i="9"/>
  <c r="G32" i="9"/>
  <c r="G31" i="9"/>
  <c r="G30" i="9"/>
  <c r="G26" i="9"/>
  <c r="R9" i="9"/>
  <c r="B34" i="1"/>
  <c r="G27" i="9" s="1"/>
  <c r="L18" i="9"/>
  <c r="L17" i="9"/>
  <c r="K14" i="9"/>
  <c r="K13" i="9"/>
  <c r="A6" i="9"/>
  <c r="A5" i="9"/>
  <c r="AE2" i="5"/>
  <c r="R9" i="8"/>
  <c r="L17" i="8"/>
  <c r="K14" i="8"/>
  <c r="K13" i="8"/>
  <c r="A6" i="8"/>
  <c r="A5" i="8"/>
  <c r="AC2" i="5"/>
  <c r="R9" i="7"/>
  <c r="AB2" i="5"/>
  <c r="R9" i="6"/>
  <c r="L18" i="7"/>
  <c r="L17" i="7"/>
  <c r="K14" i="7"/>
  <c r="K13" i="7"/>
  <c r="A6" i="7"/>
  <c r="A5" i="7"/>
  <c r="L18" i="6"/>
  <c r="L17" i="6"/>
  <c r="K14" i="6"/>
  <c r="K13" i="6"/>
  <c r="A6" i="6"/>
  <c r="P37" i="4"/>
  <c r="AA2" i="5" s="1"/>
  <c r="W2" i="5"/>
  <c r="U2" i="5"/>
  <c r="T2" i="5"/>
  <c r="S2" i="5"/>
  <c r="R2" i="5"/>
  <c r="O22" i="4"/>
  <c r="O23" i="4"/>
  <c r="M17" i="4"/>
  <c r="B2" i="4"/>
  <c r="O2" i="5"/>
  <c r="L2" i="5"/>
  <c r="K2" i="5"/>
  <c r="J2" i="5"/>
  <c r="I2" i="5"/>
  <c r="H2" i="5"/>
  <c r="G2" i="5"/>
  <c r="F2" i="5"/>
  <c r="E2" i="5"/>
  <c r="D2" i="5"/>
  <c r="C2" i="5"/>
  <c r="B2" i="5"/>
  <c r="A2" i="5"/>
  <c r="B4" i="3"/>
  <c r="H18" i="3"/>
  <c r="G18" i="3"/>
  <c r="F18" i="3"/>
  <c r="E18" i="3"/>
  <c r="D18" i="3"/>
  <c r="C18" i="3"/>
  <c r="D17" i="3"/>
  <c r="E17" i="3"/>
  <c r="F17" i="3"/>
  <c r="G17" i="3"/>
  <c r="H17" i="3"/>
  <c r="C17" i="3"/>
  <c r="I15" i="3"/>
  <c r="C25" i="3" s="1"/>
  <c r="D25" i="3" s="1"/>
  <c r="I14" i="3"/>
  <c r="D10" i="3"/>
  <c r="E10" i="3"/>
  <c r="F10" i="3"/>
  <c r="G10" i="3"/>
  <c r="H10" i="3"/>
  <c r="C10" i="3"/>
  <c r="I8" i="3"/>
  <c r="C7" i="3"/>
  <c r="C13" i="3" s="1"/>
  <c r="D7" i="3"/>
  <c r="D13" i="3" s="1"/>
  <c r="E7" i="3"/>
  <c r="E13" i="3" s="1"/>
  <c r="F7" i="3"/>
  <c r="F13" i="3" s="1"/>
  <c r="G7" i="3"/>
  <c r="G13" i="3" s="1"/>
  <c r="H7" i="3"/>
  <c r="H13" i="3" s="1"/>
  <c r="L18" i="2"/>
  <c r="L17" i="2"/>
  <c r="R9" i="2"/>
  <c r="K14" i="2"/>
  <c r="K13" i="2"/>
  <c r="T21" i="4" l="1"/>
  <c r="O10" i="10"/>
  <c r="T10" i="10" s="1"/>
  <c r="T23" i="4"/>
  <c r="T22" i="4"/>
  <c r="AH2" i="5"/>
  <c r="T11" i="10"/>
  <c r="J12" i="10"/>
  <c r="J24" i="4"/>
  <c r="T37" i="4" s="1"/>
  <c r="C24" i="3"/>
  <c r="H21" i="3"/>
  <c r="F21" i="3"/>
  <c r="H20" i="3"/>
  <c r="F20" i="3"/>
  <c r="E21" i="3"/>
  <c r="E20" i="3"/>
  <c r="G20" i="3"/>
  <c r="G21" i="3"/>
  <c r="I18" i="3"/>
  <c r="I17" i="3"/>
  <c r="G11" i="3"/>
  <c r="H11" i="3"/>
  <c r="F11" i="3"/>
  <c r="E11" i="3"/>
  <c r="I10" i="3"/>
  <c r="O24" i="4" l="1"/>
  <c r="O12" i="10"/>
  <c r="T9" i="10"/>
  <c r="T12" i="10" s="1"/>
  <c r="T24" i="4"/>
  <c r="D24" i="3"/>
  <c r="I21" i="3"/>
  <c r="I20" i="3"/>
  <c r="I11" i="3"/>
  <c r="T35" i="4" l="1"/>
  <c r="T33" i="4" s="1"/>
  <c r="X2" i="5"/>
  <c r="C16" i="3"/>
  <c r="C9" i="3" s="1"/>
  <c r="Z2" i="5" l="1"/>
  <c r="H21" i="10" l="1"/>
  <c r="T23" i="10" s="1"/>
  <c r="T21" i="10" s="1"/>
</calcChain>
</file>

<file path=xl/sharedStrings.xml><?xml version="1.0" encoding="utf-8"?>
<sst xmlns="http://schemas.openxmlformats.org/spreadsheetml/2006/main" count="417" uniqueCount="225">
  <si>
    <t>所在地</t>
    <rPh sb="0" eb="3">
      <t>ショザイチ</t>
    </rPh>
    <phoneticPr fontId="2"/>
  </si>
  <si>
    <t>住所</t>
    <rPh sb="0" eb="2">
      <t>ジュウショ</t>
    </rPh>
    <phoneticPr fontId="2"/>
  </si>
  <si>
    <t>氏名</t>
    <rPh sb="0" eb="2">
      <t>シメイ</t>
    </rPh>
    <phoneticPr fontId="2"/>
  </si>
  <si>
    <t>代表者役職</t>
    <rPh sb="0" eb="3">
      <t>ダイヒョウシャ</t>
    </rPh>
    <rPh sb="3" eb="5">
      <t>ヤクショク</t>
    </rPh>
    <phoneticPr fontId="2"/>
  </si>
  <si>
    <t>代表者氏名</t>
    <rPh sb="0" eb="2">
      <t>ダイヒョウ</t>
    </rPh>
    <rPh sb="2" eb="3">
      <t>シャ</t>
    </rPh>
    <rPh sb="3" eb="5">
      <t>シメイ</t>
    </rPh>
    <phoneticPr fontId="2"/>
  </si>
  <si>
    <t>電話番号</t>
    <rPh sb="0" eb="2">
      <t>デンワ</t>
    </rPh>
    <rPh sb="2" eb="4">
      <t>バンゴウ</t>
    </rPh>
    <phoneticPr fontId="2"/>
  </si>
  <si>
    <t>担当者</t>
    <rPh sb="0" eb="3">
      <t>タントウシャ</t>
    </rPh>
    <phoneticPr fontId="2"/>
  </si>
  <si>
    <t>名称</t>
    <rPh sb="0" eb="2">
      <t>メイショウ</t>
    </rPh>
    <phoneticPr fontId="2"/>
  </si>
  <si>
    <t>会社</t>
    <rPh sb="0" eb="2">
      <t>カイシャ</t>
    </rPh>
    <phoneticPr fontId="2"/>
  </si>
  <si>
    <t>役職</t>
    <rPh sb="0" eb="2">
      <t>ヤクショク</t>
    </rPh>
    <phoneticPr fontId="2"/>
  </si>
  <si>
    <t>E-mail</t>
    <phoneticPr fontId="2"/>
  </si>
  <si>
    <t>対象公募の選択→</t>
    <rPh sb="0" eb="2">
      <t>タイショウ</t>
    </rPh>
    <rPh sb="2" eb="4">
      <t>コウボ</t>
    </rPh>
    <rPh sb="5" eb="7">
      <t>センタク</t>
    </rPh>
    <phoneticPr fontId="2"/>
  </si>
  <si>
    <t>島根県商工会連合会長　様</t>
    <rPh sb="0" eb="9">
      <t>シマネケンレン</t>
    </rPh>
    <rPh sb="9" eb="10">
      <t>チョウ</t>
    </rPh>
    <rPh sb="11" eb="12">
      <t>サマ</t>
    </rPh>
    <phoneticPr fontId="2"/>
  </si>
  <si>
    <t>申請日（西暦）</t>
    <rPh sb="0" eb="2">
      <t>シンセイ</t>
    </rPh>
    <rPh sb="2" eb="3">
      <t>ビ</t>
    </rPh>
    <rPh sb="4" eb="6">
      <t>セイレキ</t>
    </rPh>
    <phoneticPr fontId="2"/>
  </si>
  <si>
    <t>名　称</t>
    <rPh sb="0" eb="1">
      <t>ナ</t>
    </rPh>
    <rPh sb="2" eb="3">
      <t>ショウ</t>
    </rPh>
    <phoneticPr fontId="2"/>
  </si>
  <si>
    <t>事業年度</t>
    <rPh sb="0" eb="2">
      <t>ジギョウ</t>
    </rPh>
    <rPh sb="2" eb="4">
      <t>ネンド</t>
    </rPh>
    <phoneticPr fontId="2"/>
  </si>
  <si>
    <t>補助事業名</t>
    <rPh sb="0" eb="2">
      <t>ホジョ</t>
    </rPh>
    <rPh sb="2" eb="4">
      <t>ジギョウ</t>
    </rPh>
    <rPh sb="4" eb="5">
      <t>メイ</t>
    </rPh>
    <phoneticPr fontId="2"/>
  </si>
  <si>
    <t>記</t>
    <rPh sb="0" eb="1">
      <t>シルシ</t>
    </rPh>
    <phoneticPr fontId="2"/>
  </si>
  <si>
    <t>（単位：円）</t>
    <rPh sb="1" eb="3">
      <t>タンイ</t>
    </rPh>
    <rPh sb="4" eb="5">
      <t>エン</t>
    </rPh>
    <phoneticPr fontId="2"/>
  </si>
  <si>
    <t>売上高</t>
    <rPh sb="0" eb="2">
      <t>ウリアゲ</t>
    </rPh>
    <rPh sb="2" eb="3">
      <t>ダカ</t>
    </rPh>
    <phoneticPr fontId="2"/>
  </si>
  <si>
    <t>合計</t>
    <rPh sb="0" eb="2">
      <t>ゴウケイ</t>
    </rPh>
    <phoneticPr fontId="2"/>
  </si>
  <si>
    <t>3か月分の連続する売上高を入力して下さい</t>
    <phoneticPr fontId="2"/>
  </si>
  <si>
    <t>2018年もしくは2019年の同時期の売上高を入力ください。</t>
    <rPh sb="4" eb="5">
      <t>ネン</t>
    </rPh>
    <rPh sb="13" eb="14">
      <t>ネン</t>
    </rPh>
    <rPh sb="15" eb="18">
      <t>ドウジキ</t>
    </rPh>
    <rPh sb="19" eb="21">
      <t>ウリアゲ</t>
    </rPh>
    <rPh sb="21" eb="22">
      <t>ダカ</t>
    </rPh>
    <rPh sb="23" eb="25">
      <t>ニュウリョク</t>
    </rPh>
    <phoneticPr fontId="2"/>
  </si>
  <si>
    <t>比較期間</t>
    <rPh sb="0" eb="2">
      <t>ヒカク</t>
    </rPh>
    <rPh sb="2" eb="4">
      <t>キカン</t>
    </rPh>
    <phoneticPr fontId="2"/>
  </si>
  <si>
    <t>2018年</t>
    <rPh sb="4" eb="5">
      <t>ネン</t>
    </rPh>
    <phoneticPr fontId="2"/>
  </si>
  <si>
    <t>2019年</t>
    <rPh sb="4" eb="5">
      <t>ネン</t>
    </rPh>
    <phoneticPr fontId="2"/>
  </si>
  <si>
    <t>２．対象者要件の確認書類</t>
    <rPh sb="2" eb="4">
      <t>タイショウ</t>
    </rPh>
    <rPh sb="4" eb="5">
      <t>シャ</t>
    </rPh>
    <rPh sb="5" eb="7">
      <t>ヨウケン</t>
    </rPh>
    <rPh sb="8" eb="10">
      <t>カクニン</t>
    </rPh>
    <rPh sb="10" eb="12">
      <t>ショルイ</t>
    </rPh>
    <phoneticPr fontId="2"/>
  </si>
  <si>
    <t>４．その他必要な書類</t>
    <rPh sb="4" eb="5">
      <t>タ</t>
    </rPh>
    <rPh sb="5" eb="7">
      <t>ヒツヨウ</t>
    </rPh>
    <rPh sb="8" eb="10">
      <t>ショルイ</t>
    </rPh>
    <phoneticPr fontId="2"/>
  </si>
  <si>
    <t>代表者</t>
    <rPh sb="0" eb="3">
      <t>ダイヒョウシャ</t>
    </rPh>
    <phoneticPr fontId="2"/>
  </si>
  <si>
    <t>会社住所</t>
    <rPh sb="0" eb="2">
      <t>カイシャ</t>
    </rPh>
    <rPh sb="2" eb="4">
      <t>ジュウショ</t>
    </rPh>
    <phoneticPr fontId="2"/>
  </si>
  <si>
    <t>担当者役職</t>
    <rPh sb="0" eb="3">
      <t>タントウシャ</t>
    </rPh>
    <rPh sb="3" eb="5">
      <t>ヤクショク</t>
    </rPh>
    <phoneticPr fontId="2"/>
  </si>
  <si>
    <t>担当者氏名</t>
    <rPh sb="3" eb="5">
      <t>シメイ</t>
    </rPh>
    <phoneticPr fontId="2"/>
  </si>
  <si>
    <t>担当者電話番号</t>
    <rPh sb="3" eb="5">
      <t>デンワ</t>
    </rPh>
    <rPh sb="5" eb="7">
      <t>バンゴウ</t>
    </rPh>
    <phoneticPr fontId="2"/>
  </si>
  <si>
    <t>担当者E-mail</t>
    <phoneticPr fontId="2"/>
  </si>
  <si>
    <t>～</t>
    <phoneticPr fontId="2"/>
  </si>
  <si>
    <t>事業名</t>
    <rPh sb="0" eb="2">
      <t>ジギョウ</t>
    </rPh>
    <rPh sb="2" eb="3">
      <t>メイ</t>
    </rPh>
    <phoneticPr fontId="2"/>
  </si>
  <si>
    <t>コロナ関連融資利用の有無</t>
    <rPh sb="3" eb="5">
      <t>カンレン</t>
    </rPh>
    <rPh sb="5" eb="7">
      <t>ユウシ</t>
    </rPh>
    <rPh sb="7" eb="9">
      <t>リヨウ</t>
    </rPh>
    <rPh sb="10" eb="12">
      <t>ウム</t>
    </rPh>
    <phoneticPr fontId="2"/>
  </si>
  <si>
    <t>補助対象経費</t>
  </si>
  <si>
    <t>補助対象経費</t>
    <rPh sb="0" eb="2">
      <t>ホジョ</t>
    </rPh>
    <rPh sb="2" eb="4">
      <t>タイショウ</t>
    </rPh>
    <rPh sb="4" eb="6">
      <t>ケイヒ</t>
    </rPh>
    <phoneticPr fontId="2"/>
  </si>
  <si>
    <t>①
対象経費</t>
    <rPh sb="2" eb="4">
      <t>タイショウ</t>
    </rPh>
    <rPh sb="4" eb="6">
      <t>ケイヒ</t>
    </rPh>
    <phoneticPr fontId="2"/>
  </si>
  <si>
    <t>②
消費税</t>
    <rPh sb="2" eb="5">
      <t>ショウヒゼイ</t>
    </rPh>
    <phoneticPr fontId="2"/>
  </si>
  <si>
    <t>①-②
補助対象経費</t>
    <rPh sb="4" eb="6">
      <t>ホジョ</t>
    </rPh>
    <rPh sb="6" eb="8">
      <t>タイショウ</t>
    </rPh>
    <rPh sb="8" eb="10">
      <t>ケイヒ</t>
    </rPh>
    <phoneticPr fontId="2"/>
  </si>
  <si>
    <t>設備導入費</t>
  </si>
  <si>
    <t>補助率</t>
    <rPh sb="0" eb="2">
      <t>ホジョ</t>
    </rPh>
    <rPh sb="2" eb="3">
      <t>リツ</t>
    </rPh>
    <phoneticPr fontId="2"/>
  </si>
  <si>
    <t>事業概要</t>
    <rPh sb="0" eb="2">
      <t>ジギョウ</t>
    </rPh>
    <rPh sb="2" eb="4">
      <t>ガイヨウ</t>
    </rPh>
    <phoneticPr fontId="2"/>
  </si>
  <si>
    <t>品目名</t>
    <rPh sb="0" eb="2">
      <t>ヒンモク</t>
    </rPh>
    <rPh sb="2" eb="3">
      <t>メイ</t>
    </rPh>
    <phoneticPr fontId="2"/>
  </si>
  <si>
    <t>用途</t>
    <rPh sb="0" eb="2">
      <t>ヨウト</t>
    </rPh>
    <phoneticPr fontId="2"/>
  </si>
  <si>
    <t>対象経費
（円・税込み）</t>
    <rPh sb="0" eb="2">
      <t>タイショウ</t>
    </rPh>
    <rPh sb="2" eb="4">
      <t>ケイヒ</t>
    </rPh>
    <rPh sb="6" eb="7">
      <t>エン</t>
    </rPh>
    <rPh sb="8" eb="10">
      <t>ゼイコ</t>
    </rPh>
    <phoneticPr fontId="2"/>
  </si>
  <si>
    <t>費目</t>
    <rPh sb="0" eb="2">
      <t>ヒモク</t>
    </rPh>
    <phoneticPr fontId="2"/>
  </si>
  <si>
    <t>必要なら、この上に行を追加</t>
    <rPh sb="0" eb="2">
      <t>ヒツヨウ</t>
    </rPh>
    <rPh sb="7" eb="8">
      <t>ウエ</t>
    </rPh>
    <rPh sb="9" eb="10">
      <t>ギョウ</t>
    </rPh>
    <rPh sb="11" eb="13">
      <t>ツイカ</t>
    </rPh>
    <phoneticPr fontId="2"/>
  </si>
  <si>
    <t>事業開始日</t>
    <rPh sb="0" eb="2">
      <t>ジギョウ</t>
    </rPh>
    <rPh sb="2" eb="4">
      <t>カイシ</t>
    </rPh>
    <rPh sb="4" eb="5">
      <t>ビ</t>
    </rPh>
    <phoneticPr fontId="2"/>
  </si>
  <si>
    <t>事業終了日</t>
    <rPh sb="0" eb="2">
      <t>ジギョウ</t>
    </rPh>
    <rPh sb="2" eb="4">
      <t>シュウリョウ</t>
    </rPh>
    <rPh sb="4" eb="5">
      <t>ビ</t>
    </rPh>
    <phoneticPr fontId="2"/>
  </si>
  <si>
    <t>コロナ融資の利用</t>
    <rPh sb="3" eb="5">
      <t>ユウシ</t>
    </rPh>
    <rPh sb="6" eb="8">
      <t>リヨウ</t>
    </rPh>
    <phoneticPr fontId="2"/>
  </si>
  <si>
    <t>コロナ融資名</t>
    <rPh sb="3" eb="5">
      <t>ユウシ</t>
    </rPh>
    <rPh sb="5" eb="6">
      <t>メイ</t>
    </rPh>
    <phoneticPr fontId="2"/>
  </si>
  <si>
    <t>補助率</t>
    <phoneticPr fontId="2"/>
  </si>
  <si>
    <t>補助金額</t>
    <rPh sb="0" eb="3">
      <t>ホジョキン</t>
    </rPh>
    <rPh sb="3" eb="4">
      <t>ガク</t>
    </rPh>
    <phoneticPr fontId="2"/>
  </si>
  <si>
    <t>補助金額</t>
    <phoneticPr fontId="2"/>
  </si>
  <si>
    <t>１年目</t>
    <rPh sb="1" eb="3">
      <t>ネンメ</t>
    </rPh>
    <phoneticPr fontId="2"/>
  </si>
  <si>
    <t>２年目</t>
    <rPh sb="1" eb="3">
      <t>ネンメ</t>
    </rPh>
    <phoneticPr fontId="2"/>
  </si>
  <si>
    <t>３年目</t>
    <rPh sb="1" eb="3">
      <t>ネンメ</t>
    </rPh>
    <phoneticPr fontId="2"/>
  </si>
  <si>
    <t>投資額に対する売上max</t>
    <phoneticPr fontId="2"/>
  </si>
  <si>
    <r>
      <t>【補助対象経費明細】</t>
    </r>
    <r>
      <rPr>
        <b/>
        <sz val="11"/>
        <color rgb="FFFF0000"/>
        <rFont val="Yu Gothic"/>
        <family val="3"/>
        <charset val="128"/>
        <scheme val="minor"/>
      </rPr>
      <t>※見積書の添付必須</t>
    </r>
    <rPh sb="7" eb="9">
      <t>メイサイ</t>
    </rPh>
    <rPh sb="11" eb="14">
      <t>ミツモリショ</t>
    </rPh>
    <rPh sb="15" eb="17">
      <t>テンプ</t>
    </rPh>
    <rPh sb="17" eb="19">
      <t>ヒッス</t>
    </rPh>
    <phoneticPr fontId="2"/>
  </si>
  <si>
    <t>交付申請日</t>
    <phoneticPr fontId="2"/>
  </si>
  <si>
    <t>変更申請日</t>
    <rPh sb="0" eb="2">
      <t>ヘンコウ</t>
    </rPh>
    <phoneticPr fontId="2"/>
  </si>
  <si>
    <t>実績報告日</t>
    <rPh sb="0" eb="2">
      <t>ジッセキ</t>
    </rPh>
    <rPh sb="2" eb="4">
      <t>ホウコク</t>
    </rPh>
    <rPh sb="4" eb="5">
      <t>ビ</t>
    </rPh>
    <phoneticPr fontId="2"/>
  </si>
  <si>
    <t>１．請求金額</t>
    <rPh sb="2" eb="4">
      <t>セイキュウ</t>
    </rPh>
    <rPh sb="4" eb="6">
      <t>キンガク</t>
    </rPh>
    <phoneticPr fontId="2"/>
  </si>
  <si>
    <t>補助金確定額</t>
    <rPh sb="0" eb="3">
      <t>ホジョキン</t>
    </rPh>
    <rPh sb="3" eb="5">
      <t>カクテイ</t>
    </rPh>
    <rPh sb="5" eb="6">
      <t>ガク</t>
    </rPh>
    <phoneticPr fontId="2"/>
  </si>
  <si>
    <t>２．振込口座</t>
    <phoneticPr fontId="2"/>
  </si>
  <si>
    <t>金融機関名</t>
  </si>
  <si>
    <t>支店名</t>
  </si>
  <si>
    <t>預金種別</t>
  </si>
  <si>
    <t>口座番号</t>
  </si>
  <si>
    <t>（フリガナ）
口座名義</t>
    <phoneticPr fontId="2"/>
  </si>
  <si>
    <t>請求額</t>
    <rPh sb="0" eb="2">
      <t>セイキュウ</t>
    </rPh>
    <rPh sb="2" eb="3">
      <t>ガク</t>
    </rPh>
    <phoneticPr fontId="2"/>
  </si>
  <si>
    <t>請求額</t>
    <phoneticPr fontId="2"/>
  </si>
  <si>
    <t>金融機関名</t>
    <rPh sb="0" eb="2">
      <t>キンユウ</t>
    </rPh>
    <rPh sb="2" eb="4">
      <t>キカン</t>
    </rPh>
    <rPh sb="4" eb="5">
      <t>メイ</t>
    </rPh>
    <phoneticPr fontId="2"/>
  </si>
  <si>
    <t>支店名</t>
    <rPh sb="0" eb="3">
      <t>シテンメイ</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</si>
  <si>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</si>
  <si>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</si>
  <si>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</si>
  <si>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r>
      <rPr>
        <b/>
        <sz val="11"/>
        <color theme="1"/>
        <rFont val="Yu Gothic"/>
        <family val="3"/>
        <charset val="128"/>
        <scheme val="minor"/>
      </rPr>
      <t>承認</t>
    </r>
    <r>
      <rPr>
        <sz val="11"/>
        <color theme="1"/>
        <rFont val="Yu Gothic"/>
        <family val="2"/>
        <scheme val="minor"/>
      </rPr>
      <t>申請日（西暦）</t>
    </r>
    <rPh sb="0" eb="2">
      <t>ショウニン</t>
    </rPh>
    <rPh sb="2" eb="4">
      <t>シンセイ</t>
    </rPh>
    <rPh sb="4" eb="5">
      <t>ビ</t>
    </rPh>
    <rPh sb="6" eb="8">
      <t>セイレキ</t>
    </rPh>
    <phoneticPr fontId="2"/>
  </si>
  <si>
    <r>
      <rPr>
        <b/>
        <sz val="11"/>
        <color theme="1"/>
        <rFont val="Yu Gothic"/>
        <family val="3"/>
        <charset val="128"/>
        <scheme val="minor"/>
      </rPr>
      <t>交付</t>
    </r>
    <r>
      <rPr>
        <sz val="11"/>
        <color theme="1"/>
        <rFont val="Yu Gothic"/>
        <family val="2"/>
        <scheme val="minor"/>
      </rPr>
      <t>申請日（西暦）</t>
    </r>
    <rPh sb="0" eb="2">
      <t>コウフ</t>
    </rPh>
    <rPh sb="2" eb="4">
      <t>シンセイ</t>
    </rPh>
    <rPh sb="4" eb="5">
      <t>ビ</t>
    </rPh>
    <rPh sb="6" eb="8">
      <t>セイレキ</t>
    </rPh>
    <phoneticPr fontId="2"/>
  </si>
  <si>
    <r>
      <rPr>
        <b/>
        <sz val="11"/>
        <color theme="1"/>
        <rFont val="Yu Gothic"/>
        <family val="3"/>
        <charset val="128"/>
        <scheme val="minor"/>
      </rPr>
      <t>変更</t>
    </r>
    <r>
      <rPr>
        <sz val="11"/>
        <color theme="1"/>
        <rFont val="Yu Gothic"/>
        <family val="2"/>
        <scheme val="minor"/>
      </rPr>
      <t>申請日（西暦）</t>
    </r>
    <rPh sb="0" eb="2">
      <t>ヘンコウ</t>
    </rPh>
    <rPh sb="2" eb="4">
      <t>シンセイ</t>
    </rPh>
    <rPh sb="4" eb="5">
      <t>ビ</t>
    </rPh>
    <rPh sb="6" eb="8">
      <t>セイレキ</t>
    </rPh>
    <phoneticPr fontId="2"/>
  </si>
  <si>
    <r>
      <rPr>
        <b/>
        <sz val="11"/>
        <color theme="1"/>
        <rFont val="Yu Gothic"/>
        <family val="3"/>
        <charset val="128"/>
        <scheme val="minor"/>
      </rPr>
      <t>実績</t>
    </r>
    <r>
      <rPr>
        <sz val="11"/>
        <color theme="1"/>
        <rFont val="Yu Gothic"/>
        <family val="2"/>
        <scheme val="minor"/>
      </rPr>
      <t>報告日（西暦）</t>
    </r>
    <rPh sb="0" eb="2">
      <t>ジッセキ</t>
    </rPh>
    <rPh sb="2" eb="4">
      <t>ホウコク</t>
    </rPh>
    <rPh sb="4" eb="5">
      <t>ビ</t>
    </rPh>
    <rPh sb="6" eb="8">
      <t>セイレキ</t>
    </rPh>
    <phoneticPr fontId="2"/>
  </si>
  <si>
    <r>
      <rPr>
        <b/>
        <sz val="11"/>
        <color theme="1"/>
        <rFont val="Yu Gothic"/>
        <family val="3"/>
        <charset val="128"/>
        <scheme val="minor"/>
      </rPr>
      <t>請求</t>
    </r>
    <r>
      <rPr>
        <sz val="11"/>
        <color theme="1"/>
        <rFont val="Yu Gothic"/>
        <family val="2"/>
        <scheme val="minor"/>
      </rPr>
      <t>日（西暦）</t>
    </r>
    <rPh sb="0" eb="2">
      <t>セイキュウ</t>
    </rPh>
    <rPh sb="2" eb="3">
      <t>ビ</t>
    </rPh>
    <rPh sb="4" eb="6">
      <t>セイレキ</t>
    </rPh>
    <phoneticPr fontId="2"/>
  </si>
  <si>
    <t>ｺｳｻﾞﾒｲｷﾞ</t>
    <phoneticPr fontId="2"/>
  </si>
  <si>
    <t>請求日</t>
    <rPh sb="0" eb="2">
      <t>セイキュウ</t>
    </rPh>
    <rPh sb="2" eb="3">
      <t>ビ</t>
    </rPh>
    <phoneticPr fontId="2"/>
  </si>
  <si>
    <t>１．事業名</t>
    <rPh sb="2" eb="4">
      <t>ジギョウ</t>
    </rPh>
    <rPh sb="4" eb="5">
      <t>メイ</t>
    </rPh>
    <phoneticPr fontId="2"/>
  </si>
  <si>
    <t>２．事業期間</t>
    <rPh sb="2" eb="4">
      <t>ジギョウ</t>
    </rPh>
    <rPh sb="4" eb="6">
      <t>キカン</t>
    </rPh>
    <phoneticPr fontId="2"/>
  </si>
  <si>
    <t>３．事業の成果について</t>
    <rPh sb="2" eb="4">
      <t>ジギョウ</t>
    </rPh>
    <rPh sb="5" eb="7">
      <t>セイカ</t>
    </rPh>
    <phoneticPr fontId="2"/>
  </si>
  <si>
    <t>別添：【補助対象経費及び補助金額】</t>
    <rPh sb="0" eb="2">
      <t>ベッテン</t>
    </rPh>
    <rPh sb="4" eb="6">
      <t>ホジョ</t>
    </rPh>
    <rPh sb="6" eb="8">
      <t>タイショウ</t>
    </rPh>
    <rPh sb="8" eb="10">
      <t>ケイヒ</t>
    </rPh>
    <rPh sb="10" eb="11">
      <t>オヨ</t>
    </rPh>
    <rPh sb="12" eb="14">
      <t>ホジョ</t>
    </rPh>
    <rPh sb="14" eb="16">
      <t>キンガク</t>
    </rPh>
    <phoneticPr fontId="2"/>
  </si>
  <si>
    <t>４．補助対象経費および補助金額について</t>
    <rPh sb="2" eb="4">
      <t>ホジョ</t>
    </rPh>
    <rPh sb="4" eb="6">
      <t>タイショウ</t>
    </rPh>
    <rPh sb="6" eb="8">
      <t>ケイヒ</t>
    </rPh>
    <rPh sb="11" eb="13">
      <t>ホジョ</t>
    </rPh>
    <rPh sb="13" eb="15">
      <t>キンガク</t>
    </rPh>
    <phoneticPr fontId="2"/>
  </si>
  <si>
    <t>１．「変更・中止・廃止の理由」及び「その内容」　</t>
    <rPh sb="3" eb="5">
      <t>ヘンコウ</t>
    </rPh>
    <rPh sb="6" eb="8">
      <t>チュウシ</t>
    </rPh>
    <rPh sb="9" eb="11">
      <t>ハイシ</t>
    </rPh>
    <rPh sb="12" eb="14">
      <t>リユウ</t>
    </rPh>
    <rPh sb="15" eb="16">
      <t>オヨ</t>
    </rPh>
    <rPh sb="20" eb="22">
      <t>ナイヨウ</t>
    </rPh>
    <phoneticPr fontId="2"/>
  </si>
  <si>
    <t>対象業種</t>
    <rPh sb="0" eb="2">
      <t>タイショウ</t>
    </rPh>
    <rPh sb="2" eb="4">
      <t>ギョウシュ</t>
    </rPh>
    <phoneticPr fontId="2"/>
  </si>
  <si>
    <r>
      <rPr>
        <sz val="11"/>
        <color rgb="FFFF0000"/>
        <rFont val="Yu Gothic"/>
        <family val="3"/>
        <charset val="128"/>
        <scheme val="minor"/>
      </rPr>
      <t>対象</t>
    </r>
    <r>
      <rPr>
        <sz val="11"/>
        <color theme="1"/>
        <rFont val="Yu Gothic"/>
        <family val="2"/>
        <scheme val="minor"/>
      </rPr>
      <t>業種</t>
    </r>
    <rPh sb="0" eb="2">
      <t>タイショウ</t>
    </rPh>
    <rPh sb="2" eb="4">
      <t>ギョウシュ</t>
    </rPh>
    <phoneticPr fontId="2"/>
  </si>
  <si>
    <t>従業員数</t>
    <rPh sb="0" eb="3">
      <t>ジュウギョウイン</t>
    </rPh>
    <rPh sb="3" eb="4">
      <t>スウ</t>
    </rPh>
    <phoneticPr fontId="2"/>
  </si>
  <si>
    <t>従業員数(人)</t>
  </si>
  <si>
    <r>
      <rPr>
        <sz val="11"/>
        <rFont val="Yu Gothic"/>
        <family val="3"/>
        <charset val="128"/>
        <scheme val="minor"/>
      </rPr>
      <t>従業員数</t>
    </r>
    <r>
      <rPr>
        <sz val="11"/>
        <color rgb="FFFF0000"/>
        <rFont val="Yu Gothic"/>
        <family val="3"/>
        <charset val="128"/>
        <scheme val="minor"/>
      </rPr>
      <t>(人)</t>
    </r>
  </si>
  <si>
    <r>
      <rPr>
        <sz val="11"/>
        <rFont val="Yu Gothic"/>
        <family val="3"/>
        <charset val="128"/>
        <scheme val="minor"/>
      </rPr>
      <t>資本金等</t>
    </r>
    <r>
      <rPr>
        <sz val="11"/>
        <color rgb="FFFF0000"/>
        <rFont val="Yu Gothic"/>
        <family val="3"/>
        <charset val="128"/>
        <scheme val="minor"/>
      </rPr>
      <t>(千円）</t>
    </r>
    <rPh sb="0" eb="3">
      <t>シホンキン</t>
    </rPh>
    <rPh sb="3" eb="4">
      <t>トウ</t>
    </rPh>
    <rPh sb="5" eb="6">
      <t>セン</t>
    </rPh>
    <rPh sb="6" eb="7">
      <t>エン</t>
    </rPh>
    <phoneticPr fontId="2"/>
  </si>
  <si>
    <t>対象業種</t>
    <rPh sb="0" eb="2">
      <t>タイショウ</t>
    </rPh>
    <rPh sb="2" eb="4">
      <t>ギョウシュ</t>
    </rPh>
    <phoneticPr fontId="2"/>
  </si>
  <si>
    <t>人</t>
    <rPh sb="0" eb="1">
      <t>ニン</t>
    </rPh>
    <phoneticPr fontId="2"/>
  </si>
  <si>
    <t>千円</t>
    <rPh sb="0" eb="2">
      <t>センエン</t>
    </rPh>
    <phoneticPr fontId="2"/>
  </si>
  <si>
    <t>補助事業　計画承認申請書</t>
    <rPh sb="0" eb="2">
      <t>ホジョ</t>
    </rPh>
    <rPh sb="2" eb="4">
      <t>ジギョウ</t>
    </rPh>
    <rPh sb="5" eb="7">
      <t>ケイカク</t>
    </rPh>
    <rPh sb="7" eb="9">
      <t>ショウニン</t>
    </rPh>
    <rPh sb="9" eb="12">
      <t>シンセイショ</t>
    </rPh>
    <phoneticPr fontId="2"/>
  </si>
  <si>
    <t>１．補助事業計画</t>
    <rPh sb="2" eb="4">
      <t>ホジョ</t>
    </rPh>
    <rPh sb="4" eb="6">
      <t>ジギョウ</t>
    </rPh>
    <rPh sb="6" eb="8">
      <t>ケイカク</t>
    </rPh>
    <phoneticPr fontId="2"/>
  </si>
  <si>
    <t>別添：【売上の減少要件の確認】※補助事業の対象業種に関する売上</t>
    <rPh sb="0" eb="2">
      <t>ベッテン</t>
    </rPh>
    <rPh sb="4" eb="6">
      <t>ウリアゲ</t>
    </rPh>
    <rPh sb="7" eb="9">
      <t>ゲンショウ</t>
    </rPh>
    <rPh sb="9" eb="11">
      <t>ヨウケン</t>
    </rPh>
    <rPh sb="12" eb="14">
      <t>カクニン</t>
    </rPh>
    <rPh sb="16" eb="18">
      <t>ホジョ</t>
    </rPh>
    <rPh sb="18" eb="20">
      <t>ジギョウ</t>
    </rPh>
    <rPh sb="21" eb="23">
      <t>タイショウ</t>
    </rPh>
    <rPh sb="23" eb="25">
      <t>ギョウシュ</t>
    </rPh>
    <rPh sb="26" eb="27">
      <t>カン</t>
    </rPh>
    <rPh sb="29" eb="31">
      <t>ウリアゲ</t>
    </rPh>
    <phoneticPr fontId="2"/>
  </si>
  <si>
    <t>補助金　交付申請書</t>
    <rPh sb="0" eb="2">
      <t>ホジョ</t>
    </rPh>
    <rPh sb="2" eb="3">
      <t>キン</t>
    </rPh>
    <rPh sb="4" eb="6">
      <t>コウフ</t>
    </rPh>
    <rPh sb="6" eb="9">
      <t>シンセイショ</t>
    </rPh>
    <phoneticPr fontId="2"/>
  </si>
  <si>
    <t>補助事業計画　変更等承認申請書</t>
    <rPh sb="0" eb="2">
      <t>ホジョ</t>
    </rPh>
    <rPh sb="2" eb="4">
      <t>ジギョウ</t>
    </rPh>
    <rPh sb="4" eb="6">
      <t>ケイカク</t>
    </rPh>
    <rPh sb="7" eb="10">
      <t>ヘンコウナド</t>
    </rPh>
    <rPh sb="10" eb="12">
      <t>ショウニン</t>
    </rPh>
    <rPh sb="12" eb="15">
      <t>シンセイショ</t>
    </rPh>
    <phoneticPr fontId="2"/>
  </si>
  <si>
    <t>補助事業　実績報告書</t>
    <rPh sb="0" eb="2">
      <t>ホジョ</t>
    </rPh>
    <rPh sb="2" eb="4">
      <t>ジギョウ</t>
    </rPh>
    <rPh sb="5" eb="7">
      <t>ジッセキ</t>
    </rPh>
    <rPh sb="7" eb="10">
      <t>ホウコクショ</t>
    </rPh>
    <phoneticPr fontId="2"/>
  </si>
  <si>
    <t>補助金　精算払請求書</t>
    <rPh sb="0" eb="3">
      <t>ホジョキン</t>
    </rPh>
    <rPh sb="4" eb="6">
      <t>セイサン</t>
    </rPh>
    <rPh sb="6" eb="7">
      <t>バライ</t>
    </rPh>
    <rPh sb="7" eb="9">
      <t>セイキュウ</t>
    </rPh>
    <rPh sb="9" eb="10">
      <t>ショ</t>
    </rPh>
    <phoneticPr fontId="2"/>
  </si>
  <si>
    <r>
      <rPr>
        <b/>
        <sz val="11"/>
        <color theme="1"/>
        <rFont val="Yu Gothic"/>
        <family val="3"/>
        <charset val="128"/>
        <scheme val="minor"/>
      </rPr>
      <t>申請取下</t>
    </r>
    <r>
      <rPr>
        <sz val="11"/>
        <color theme="1"/>
        <rFont val="Yu Gothic"/>
        <family val="2"/>
        <scheme val="minor"/>
      </rPr>
      <t>日（西暦）</t>
    </r>
    <rPh sb="0" eb="2">
      <t>シンセイ</t>
    </rPh>
    <rPh sb="2" eb="3">
      <t>ト</t>
    </rPh>
    <rPh sb="3" eb="4">
      <t>カ</t>
    </rPh>
    <rPh sb="4" eb="5">
      <t>ビ</t>
    </rPh>
    <rPh sb="6" eb="8">
      <t>セイレキ</t>
    </rPh>
    <phoneticPr fontId="2"/>
  </si>
  <si>
    <t>申請取下日</t>
  </si>
  <si>
    <t>補助事業　遂行状況報告書</t>
    <rPh sb="0" eb="2">
      <t>ホジョ</t>
    </rPh>
    <rPh sb="2" eb="4">
      <t>ジギョウ</t>
    </rPh>
    <rPh sb="5" eb="7">
      <t>スイコウ</t>
    </rPh>
    <rPh sb="7" eb="9">
      <t>ジョウキョウ</t>
    </rPh>
    <rPh sb="9" eb="12">
      <t>ホウコクショ</t>
    </rPh>
    <phoneticPr fontId="2"/>
  </si>
  <si>
    <t>補助事業　承認申請取下書</t>
    <rPh sb="0" eb="2">
      <t>ホジョ</t>
    </rPh>
    <rPh sb="2" eb="4">
      <t>ジギョウ</t>
    </rPh>
    <rPh sb="5" eb="7">
      <t>ショウニン</t>
    </rPh>
    <rPh sb="7" eb="9">
      <t>シンセイ</t>
    </rPh>
    <rPh sb="9" eb="10">
      <t>トリ</t>
    </rPh>
    <rPh sb="10" eb="12">
      <t>シタガキ</t>
    </rPh>
    <phoneticPr fontId="2"/>
  </si>
  <si>
    <t>１．発注・契約の状況</t>
    <rPh sb="2" eb="4">
      <t>ハッチュウ</t>
    </rPh>
    <rPh sb="5" eb="7">
      <t>ケイヤク</t>
    </rPh>
    <rPh sb="8" eb="10">
      <t>ジョウキョウ</t>
    </rPh>
    <phoneticPr fontId="2"/>
  </si>
  <si>
    <t>件中</t>
    <rPh sb="0" eb="1">
      <t>ケン</t>
    </rPh>
    <rPh sb="1" eb="2">
      <t>チュウ</t>
    </rPh>
    <phoneticPr fontId="2"/>
  </si>
  <si>
    <t>２．納品の状況</t>
    <rPh sb="2" eb="4">
      <t>ノウヒン</t>
    </rPh>
    <rPh sb="5" eb="7">
      <t>ジョウキョウ</t>
    </rPh>
    <phoneticPr fontId="2"/>
  </si>
  <si>
    <t>月</t>
    <rPh sb="0" eb="1">
      <t>ガツ</t>
    </rPh>
    <phoneticPr fontId="2"/>
  </si>
  <si>
    <t>３．事業の進捗率</t>
    <rPh sb="2" eb="4">
      <t>ジギョウ</t>
    </rPh>
    <rPh sb="5" eb="7">
      <t>シンチョク</t>
    </rPh>
    <rPh sb="7" eb="8">
      <t>リツ</t>
    </rPh>
    <phoneticPr fontId="2"/>
  </si>
  <si>
    <t>年　　月　　日</t>
    <rPh sb="0" eb="1">
      <t>ネン</t>
    </rPh>
    <rPh sb="3" eb="4">
      <t>ガツ</t>
    </rPh>
    <rPh sb="6" eb="7">
      <t>ニチ</t>
    </rPh>
    <phoneticPr fontId="2"/>
  </si>
  <si>
    <t>年</t>
    <rPh sb="0" eb="1">
      <t>ネン</t>
    </rPh>
    <phoneticPr fontId="2"/>
  </si>
  <si>
    <t>取得財産等管理台帳</t>
    <rPh sb="0" eb="2">
      <t>シュトク</t>
    </rPh>
    <rPh sb="2" eb="4">
      <t>ザイサン</t>
    </rPh>
    <rPh sb="4" eb="5">
      <t>トウ</t>
    </rPh>
    <rPh sb="5" eb="7">
      <t>カンリ</t>
    </rPh>
    <rPh sb="7" eb="9">
      <t>ダイチョウ</t>
    </rPh>
    <phoneticPr fontId="2"/>
  </si>
  <si>
    <t>財産名</t>
    <rPh sb="0" eb="2">
      <t>ザイサン</t>
    </rPh>
    <rPh sb="2" eb="3">
      <t>メイ</t>
    </rPh>
    <phoneticPr fontId="2"/>
  </si>
  <si>
    <t>規格</t>
    <rPh sb="0" eb="2">
      <t>キカク</t>
    </rPh>
    <phoneticPr fontId="2"/>
  </si>
  <si>
    <t>数量</t>
    <rPh sb="0" eb="2">
      <t>スウリョウ</t>
    </rPh>
    <phoneticPr fontId="2"/>
  </si>
  <si>
    <t>取得年月日</t>
    <rPh sb="0" eb="2">
      <t>シュトク</t>
    </rPh>
    <rPh sb="2" eb="5">
      <t>ネンガッピ</t>
    </rPh>
    <phoneticPr fontId="2"/>
  </si>
  <si>
    <t>保管場所</t>
    <rPh sb="0" eb="2">
      <t>ホカン</t>
    </rPh>
    <rPh sb="2" eb="4">
      <t>バショ</t>
    </rPh>
    <phoneticPr fontId="2"/>
  </si>
  <si>
    <t>取得財産等処分承認申請書</t>
    <rPh sb="0" eb="2">
      <t>シュトク</t>
    </rPh>
    <rPh sb="2" eb="4">
      <t>ザイサン</t>
    </rPh>
    <rPh sb="4" eb="5">
      <t>トウ</t>
    </rPh>
    <rPh sb="5" eb="7">
      <t>ショブン</t>
    </rPh>
    <rPh sb="7" eb="9">
      <t>ショウニン</t>
    </rPh>
    <rPh sb="9" eb="12">
      <t>シンセイショ</t>
    </rPh>
    <phoneticPr fontId="2"/>
  </si>
  <si>
    <t>　　　　　年　　　月　　　日</t>
    <rPh sb="5" eb="6">
      <t>ネン</t>
    </rPh>
    <rPh sb="9" eb="10">
      <t>ガツ</t>
    </rPh>
    <rPh sb="13" eb="14">
      <t>ニチ</t>
    </rPh>
    <phoneticPr fontId="2"/>
  </si>
  <si>
    <t>１．対象となる取得財産等</t>
    <rPh sb="2" eb="4">
      <t>タイショウ</t>
    </rPh>
    <rPh sb="7" eb="9">
      <t>シュトク</t>
    </rPh>
    <rPh sb="9" eb="11">
      <t>ザイサン</t>
    </rPh>
    <rPh sb="11" eb="12">
      <t>トウ</t>
    </rPh>
    <phoneticPr fontId="2"/>
  </si>
  <si>
    <t>２．処分の方法</t>
    <rPh sb="2" eb="4">
      <t>ショブン</t>
    </rPh>
    <rPh sb="5" eb="7">
      <t>ホウホウ</t>
    </rPh>
    <phoneticPr fontId="2"/>
  </si>
  <si>
    <t>３．処分の理由</t>
    <rPh sb="2" eb="4">
      <t>ショブン</t>
    </rPh>
    <rPh sb="5" eb="7">
      <t>リユウ</t>
    </rPh>
    <phoneticPr fontId="2"/>
  </si>
  <si>
    <t>事業化状況報告書</t>
    <rPh sb="0" eb="3">
      <t>ジギョウカ</t>
    </rPh>
    <rPh sb="3" eb="5">
      <t>ジョウキョウ</t>
    </rPh>
    <rPh sb="5" eb="8">
      <t>ホウコクショ</t>
    </rPh>
    <phoneticPr fontId="2"/>
  </si>
  <si>
    <t>３．事業化の状況について</t>
    <rPh sb="2" eb="5">
      <t>ジギョウカ</t>
    </rPh>
    <rPh sb="6" eb="8">
      <t>ジョウキョウ</t>
    </rPh>
    <phoneticPr fontId="2"/>
  </si>
  <si>
    <t>　　　年　　月　　日</t>
    <phoneticPr fontId="2"/>
  </si>
  <si>
    <t>（１）売上の状況</t>
    <rPh sb="3" eb="5">
      <t>ウリアゲ</t>
    </rPh>
    <rPh sb="6" eb="8">
      <t>ジョウキョウ</t>
    </rPh>
    <phoneticPr fontId="2"/>
  </si>
  <si>
    <t>（様式１号）</t>
    <rPh sb="1" eb="3">
      <t>ヨウシキ</t>
    </rPh>
    <rPh sb="4" eb="5">
      <t>ゴウ</t>
    </rPh>
    <phoneticPr fontId="2"/>
  </si>
  <si>
    <t>下記のとおり申請します。</t>
    <rPh sb="0" eb="2">
      <t>カキ</t>
    </rPh>
    <rPh sb="6" eb="8">
      <t>シンセイ</t>
    </rPh>
    <phoneticPr fontId="2"/>
  </si>
  <si>
    <t>・業種要件については、別添【決算書等】のとおり</t>
    <rPh sb="1" eb="3">
      <t>ギョウシュ</t>
    </rPh>
    <rPh sb="3" eb="5">
      <t>ヨウケン</t>
    </rPh>
    <rPh sb="11" eb="13">
      <t>ベッテン</t>
    </rPh>
    <rPh sb="14" eb="17">
      <t>ケッサンショ</t>
    </rPh>
    <rPh sb="17" eb="18">
      <t>トウ</t>
    </rPh>
    <phoneticPr fontId="2"/>
  </si>
  <si>
    <t>・島根県税の滞納がないことについては、別添【島根県税の納税証明書】のとおり</t>
    <rPh sb="1" eb="4">
      <t>シマネケン</t>
    </rPh>
    <rPh sb="4" eb="5">
      <t>ゼイ</t>
    </rPh>
    <rPh sb="6" eb="8">
      <t>タイノウ</t>
    </rPh>
    <rPh sb="19" eb="21">
      <t>ベッテン</t>
    </rPh>
    <rPh sb="22" eb="25">
      <t>シマネケン</t>
    </rPh>
    <rPh sb="25" eb="26">
      <t>ゼイ</t>
    </rPh>
    <rPh sb="27" eb="29">
      <t>ノウゼイ</t>
    </rPh>
    <rPh sb="29" eb="32">
      <t>ショウメイショ</t>
    </rPh>
    <phoneticPr fontId="2"/>
  </si>
  <si>
    <t>３．誓　約</t>
    <rPh sb="2" eb="3">
      <t>チカイ</t>
    </rPh>
    <rPh sb="4" eb="5">
      <t>ヤク</t>
    </rPh>
    <phoneticPr fontId="2"/>
  </si>
  <si>
    <t>（様式３号）</t>
    <rPh sb="1" eb="3">
      <t>ヨウシキ</t>
    </rPh>
    <rPh sb="4" eb="5">
      <t>ゴウ</t>
    </rPh>
    <phoneticPr fontId="2"/>
  </si>
  <si>
    <t>別添【事業概要】【補助対象経費及び補助金額】【計画書】のとおり</t>
    <rPh sb="0" eb="2">
      <t>ベッテン</t>
    </rPh>
    <rPh sb="3" eb="5">
      <t>ジギョウ</t>
    </rPh>
    <rPh sb="5" eb="7">
      <t>ガイヨウ</t>
    </rPh>
    <rPh sb="9" eb="11">
      <t>ホジョ</t>
    </rPh>
    <rPh sb="11" eb="13">
      <t>タイショウ</t>
    </rPh>
    <rPh sb="13" eb="15">
      <t>ケイヒ</t>
    </rPh>
    <rPh sb="15" eb="16">
      <t>オヨ</t>
    </rPh>
    <rPh sb="17" eb="19">
      <t>ホジョ</t>
    </rPh>
    <rPh sb="19" eb="21">
      <t>キンガク</t>
    </rPh>
    <rPh sb="23" eb="26">
      <t>ケイカクショ</t>
    </rPh>
    <phoneticPr fontId="2"/>
  </si>
  <si>
    <t>（様式５号）</t>
    <rPh sb="1" eb="3">
      <t>ヨウシキ</t>
    </rPh>
    <rPh sb="4" eb="5">
      <t>ゴウ</t>
    </rPh>
    <phoneticPr fontId="2"/>
  </si>
  <si>
    <t>別添のとおり</t>
    <rPh sb="0" eb="2">
      <t>ベッテン</t>
    </rPh>
    <phoneticPr fontId="2"/>
  </si>
  <si>
    <t>（様式７号）</t>
    <rPh sb="1" eb="3">
      <t>ヨウシキ</t>
    </rPh>
    <rPh sb="4" eb="5">
      <t>ゴウ</t>
    </rPh>
    <phoneticPr fontId="2"/>
  </si>
  <si>
    <t>下記のとおり申請を取り下げます。</t>
    <rPh sb="0" eb="2">
      <t>カキ</t>
    </rPh>
    <rPh sb="6" eb="8">
      <t>シンセイ</t>
    </rPh>
    <rPh sb="9" eb="10">
      <t>ト</t>
    </rPh>
    <rPh sb="11" eb="12">
      <t>サ</t>
    </rPh>
    <phoneticPr fontId="2"/>
  </si>
  <si>
    <t>１．取り下げる理由</t>
    <rPh sb="2" eb="3">
      <t>ト</t>
    </rPh>
    <rPh sb="4" eb="5">
      <t>サ</t>
    </rPh>
    <rPh sb="7" eb="9">
      <t>リユウ</t>
    </rPh>
    <phoneticPr fontId="2"/>
  </si>
  <si>
    <t>・別添のとおり</t>
    <rPh sb="1" eb="3">
      <t>ベッテン</t>
    </rPh>
    <phoneticPr fontId="2"/>
  </si>
  <si>
    <t>（様式８号）</t>
    <rPh sb="1" eb="3">
      <t>ヨウシキ</t>
    </rPh>
    <rPh sb="4" eb="5">
      <t>ゴウ</t>
    </rPh>
    <phoneticPr fontId="2"/>
  </si>
  <si>
    <t>下記のとおり、遂行状況を報告します。</t>
    <rPh sb="0" eb="2">
      <t>カキ</t>
    </rPh>
    <rPh sb="7" eb="9">
      <t>スイコウ</t>
    </rPh>
    <rPh sb="9" eb="11">
      <t>ジョウキョウ</t>
    </rPh>
    <rPh sb="12" eb="14">
      <t>ホウコク</t>
    </rPh>
    <phoneticPr fontId="2"/>
  </si>
  <si>
    <t>現在、計画している補助対象経費の注文・契約は</t>
    <rPh sb="0" eb="2">
      <t>ゲンザイ</t>
    </rPh>
    <rPh sb="3" eb="5">
      <t>ケイカク</t>
    </rPh>
    <rPh sb="9" eb="11">
      <t>ホジョ</t>
    </rPh>
    <rPh sb="11" eb="13">
      <t>タイショウ</t>
    </rPh>
    <rPh sb="13" eb="15">
      <t>ケイヒ</t>
    </rPh>
    <rPh sb="16" eb="18">
      <t>チュウモン</t>
    </rPh>
    <rPh sb="19" eb="21">
      <t>ケイヤク</t>
    </rPh>
    <phoneticPr fontId="2"/>
  </si>
  <si>
    <t>件実施</t>
    <rPh sb="0" eb="1">
      <t>ケン</t>
    </rPh>
    <rPh sb="1" eb="3">
      <t>ジッシ</t>
    </rPh>
    <phoneticPr fontId="2"/>
  </si>
  <si>
    <t>全ての納品が終了する予定は</t>
    <rPh sb="0" eb="1">
      <t>スベ</t>
    </rPh>
    <rPh sb="3" eb="5">
      <t>ノウヒン</t>
    </rPh>
    <rPh sb="6" eb="8">
      <t>シュウリョウ</t>
    </rPh>
    <rPh sb="10" eb="12">
      <t>ヨテイ</t>
    </rPh>
    <phoneticPr fontId="2"/>
  </si>
  <si>
    <t>日</t>
    <rPh sb="0" eb="1">
      <t>ニチ</t>
    </rPh>
    <phoneticPr fontId="2"/>
  </si>
  <si>
    <t>％</t>
    <phoneticPr fontId="2"/>
  </si>
  <si>
    <t>補助事業の全体を通した進捗率は</t>
    <rPh sb="0" eb="2">
      <t>ホジョ</t>
    </rPh>
    <rPh sb="2" eb="4">
      <t>ジギョウ</t>
    </rPh>
    <rPh sb="5" eb="7">
      <t>ゼンタイ</t>
    </rPh>
    <rPh sb="8" eb="9">
      <t>トオ</t>
    </rPh>
    <rPh sb="11" eb="13">
      <t>シンチョク</t>
    </rPh>
    <rPh sb="13" eb="14">
      <t>リツ</t>
    </rPh>
    <phoneticPr fontId="2"/>
  </si>
  <si>
    <t>（様式９号）</t>
    <rPh sb="1" eb="3">
      <t>ヨウシキ</t>
    </rPh>
    <rPh sb="4" eb="5">
      <t>ゴウ</t>
    </rPh>
    <phoneticPr fontId="2"/>
  </si>
  <si>
    <t>下記のとおり報告します。</t>
    <rPh sb="0" eb="2">
      <t>カキ</t>
    </rPh>
    <rPh sb="6" eb="8">
      <t>ホウコク</t>
    </rPh>
    <phoneticPr fontId="2"/>
  </si>
  <si>
    <t>別添【補助対象経費及び補助金額】のとおり</t>
    <rPh sb="0" eb="2">
      <t>ベッテン</t>
    </rPh>
    <rPh sb="3" eb="5">
      <t>ホジョ</t>
    </rPh>
    <rPh sb="5" eb="7">
      <t>タイショウ</t>
    </rPh>
    <rPh sb="7" eb="9">
      <t>ケイヒ</t>
    </rPh>
    <rPh sb="9" eb="10">
      <t>オヨ</t>
    </rPh>
    <rPh sb="11" eb="13">
      <t>ホジョ</t>
    </rPh>
    <rPh sb="13" eb="15">
      <t>キンガク</t>
    </rPh>
    <phoneticPr fontId="2"/>
  </si>
  <si>
    <t>税抜金額(円)</t>
    <rPh sb="0" eb="2">
      <t>ゼイヌキ</t>
    </rPh>
    <rPh sb="2" eb="4">
      <t>キンガク</t>
    </rPh>
    <rPh sb="5" eb="6">
      <t>エン</t>
    </rPh>
    <phoneticPr fontId="2"/>
  </si>
  <si>
    <t>（様式１０号）</t>
    <rPh sb="1" eb="3">
      <t>ヨウシキ</t>
    </rPh>
    <rPh sb="5" eb="6">
      <t>ゴウ</t>
    </rPh>
    <phoneticPr fontId="2"/>
  </si>
  <si>
    <t>（様式12号）</t>
    <rPh sb="1" eb="3">
      <t>ヨウシキ</t>
    </rPh>
    <rPh sb="5" eb="6">
      <t>ゴウ</t>
    </rPh>
    <phoneticPr fontId="2"/>
  </si>
  <si>
    <t>下記のとおり請求します。</t>
    <rPh sb="0" eb="2">
      <t>カキ</t>
    </rPh>
    <rPh sb="6" eb="8">
      <t>セイキュウ</t>
    </rPh>
    <phoneticPr fontId="2"/>
  </si>
  <si>
    <t>（様式１３号）</t>
    <rPh sb="1" eb="3">
      <t>ヨウシキ</t>
    </rPh>
    <rPh sb="5" eb="6">
      <t>ゴウ</t>
    </rPh>
    <phoneticPr fontId="2"/>
  </si>
  <si>
    <t>　飲食･商業･サービス業新事業展開支援事業により取得した財産を、下記のとおり処分したいので、承認を申請します。</t>
    <rPh sb="1" eb="21">
      <t>インショウサ</t>
    </rPh>
    <rPh sb="24" eb="26">
      <t>シュトク</t>
    </rPh>
    <rPh sb="28" eb="30">
      <t>ザイサン</t>
    </rPh>
    <rPh sb="32" eb="34">
      <t>カキ</t>
    </rPh>
    <rPh sb="38" eb="40">
      <t>ショブン</t>
    </rPh>
    <rPh sb="46" eb="48">
      <t>ショウニン</t>
    </rPh>
    <rPh sb="49" eb="51">
      <t>シンセイ</t>
    </rPh>
    <phoneticPr fontId="2"/>
  </si>
  <si>
    <t>（様式１４号）</t>
    <rPh sb="1" eb="3">
      <t>ヨウシキ</t>
    </rPh>
    <rPh sb="5" eb="6">
      <t>ゴウ</t>
    </rPh>
    <phoneticPr fontId="2"/>
  </si>
  <si>
    <t>対象とする
取組や部門等</t>
    <rPh sb="0" eb="2">
      <t>タイショウ</t>
    </rPh>
    <rPh sb="6" eb="7">
      <t>ト</t>
    </rPh>
    <rPh sb="7" eb="8">
      <t>ク</t>
    </rPh>
    <rPh sb="9" eb="11">
      <t>ブモン</t>
    </rPh>
    <rPh sb="11" eb="12">
      <t>トウ</t>
    </rPh>
    <phoneticPr fontId="2"/>
  </si>
  <si>
    <t>費　目</t>
    <rPh sb="0" eb="1">
      <t>ヒ</t>
    </rPh>
    <rPh sb="2" eb="3">
      <t>メ</t>
    </rPh>
    <phoneticPr fontId="2"/>
  </si>
  <si>
    <t>対象経費
（円・税込）</t>
    <rPh sb="0" eb="2">
      <t>タイショウ</t>
    </rPh>
    <rPh sb="2" eb="4">
      <t>ケイヒ</t>
    </rPh>
    <rPh sb="6" eb="7">
      <t>エン</t>
    </rPh>
    <rPh sb="8" eb="10">
      <t>ゼイコ</t>
    </rPh>
    <phoneticPr fontId="2"/>
  </si>
  <si>
    <t>必要に応じて、この上に行を追加</t>
    <rPh sb="0" eb="2">
      <t>ヒツヨウ</t>
    </rPh>
    <rPh sb="3" eb="4">
      <t>オウ</t>
    </rPh>
    <rPh sb="9" eb="10">
      <t>ウエ</t>
    </rPh>
    <rPh sb="11" eb="12">
      <t>ギョウ</t>
    </rPh>
    <rPh sb="13" eb="15">
      <t>ツイカ</t>
    </rPh>
    <phoneticPr fontId="2"/>
  </si>
  <si>
    <t>直近6ケ月</t>
    <rPh sb="0" eb="2">
      <t>チョッキン</t>
    </rPh>
    <rPh sb="3" eb="5">
      <t>カゲツ</t>
    </rPh>
    <phoneticPr fontId="2"/>
  </si>
  <si>
    <t>(比較期間売上高　ー　対象とする直近３ケ月売上高）／比較期間売上高×１００</t>
    <rPh sb="11" eb="13">
      <t>タイショウ</t>
    </rPh>
    <rPh sb="16" eb="18">
      <t>チョッキン</t>
    </rPh>
    <rPh sb="19" eb="21">
      <t>カゲツ</t>
    </rPh>
    <rPh sb="21" eb="23">
      <t>ウリアゲ</t>
    </rPh>
    <rPh sb="23" eb="24">
      <t>ダカ</t>
    </rPh>
    <rPh sb="26" eb="28">
      <t>ヒカク</t>
    </rPh>
    <rPh sb="28" eb="30">
      <t>キカン</t>
    </rPh>
    <rPh sb="30" eb="32">
      <t>ウリアゲ</t>
    </rPh>
    <rPh sb="32" eb="33">
      <t>ダカ</t>
    </rPh>
    <phoneticPr fontId="2"/>
  </si>
  <si>
    <t>↑</t>
    <phoneticPr fontId="2"/>
  </si>
  <si>
    <t>｜</t>
    <phoneticPr fontId="2"/>
  </si>
  <si>
    <t>↓</t>
    <phoneticPr fontId="2"/>
  </si>
  <si>
    <t>応募時に必要な入力内容</t>
    <rPh sb="0" eb="2">
      <t>オウボ</t>
    </rPh>
    <rPh sb="2" eb="3">
      <t>ジ</t>
    </rPh>
    <rPh sb="4" eb="6">
      <t>ヒツヨウ</t>
    </rPh>
    <rPh sb="7" eb="9">
      <t>ニュウリョク</t>
    </rPh>
    <rPh sb="9" eb="11">
      <t>ナイヨウ</t>
    </rPh>
    <phoneticPr fontId="2"/>
  </si>
  <si>
    <t>設備に関連する備品費</t>
    <phoneticPr fontId="2"/>
  </si>
  <si>
    <t>施設改修費</t>
    <phoneticPr fontId="2"/>
  </si>
  <si>
    <t>交付決定日</t>
    <rPh sb="0" eb="2">
      <t>コウフ</t>
    </rPh>
    <rPh sb="2" eb="4">
      <t>ケッテイ</t>
    </rPh>
    <rPh sb="4" eb="5">
      <t>ビ</t>
    </rPh>
    <phoneticPr fontId="2"/>
  </si>
  <si>
    <t>blank_Clmn_1</t>
    <phoneticPr fontId="2"/>
  </si>
  <si>
    <t>blank_Clmn_2</t>
  </si>
  <si>
    <t>blank1</t>
    <phoneticPr fontId="2"/>
  </si>
  <si>
    <t>blank2</t>
  </si>
  <si>
    <t>飲食･商業･サービス業新事業展開支援事業</t>
    <rPh sb="0" eb="20">
      <t>インショウサ</t>
    </rPh>
    <phoneticPr fontId="2"/>
  </si>
  <si>
    <t>【原油価格・物価高騰対策事業】</t>
    <phoneticPr fontId="2"/>
  </si>
  <si>
    <t>対象施設</t>
    <rPh sb="0" eb="2">
      <t>タイショウ</t>
    </rPh>
    <rPh sb="2" eb="4">
      <t>シセツ</t>
    </rPh>
    <phoneticPr fontId="2"/>
  </si>
  <si>
    <t>所有権者</t>
    <rPh sb="0" eb="3">
      <t>ショユウケン</t>
    </rPh>
    <rPh sb="3" eb="4">
      <t>シャ</t>
    </rPh>
    <phoneticPr fontId="2"/>
  </si>
  <si>
    <t>申請者の</t>
    <rPh sb="0" eb="2">
      <t>シンセイ</t>
    </rPh>
    <rPh sb="2" eb="3">
      <t>シャ</t>
    </rPh>
    <phoneticPr fontId="2"/>
  </si>
  <si>
    <t>無</t>
  </si>
  <si>
    <t>飲食業</t>
  </si>
  <si>
    <t>本事業で投資を行う取組の３年後までの年間売上計画(円)</t>
    <rPh sb="0" eb="3">
      <t>ホンジギョウ</t>
    </rPh>
    <rPh sb="4" eb="6">
      <t>トウシ</t>
    </rPh>
    <rPh sb="7" eb="8">
      <t>オコナ</t>
    </rPh>
    <rPh sb="9" eb="11">
      <t>トリク</t>
    </rPh>
    <rPh sb="13" eb="15">
      <t>ネンゴ</t>
    </rPh>
    <rPh sb="18" eb="20">
      <t>ネンカン</t>
    </rPh>
    <rPh sb="20" eb="22">
      <t>ウリアゲ</t>
    </rPh>
    <rPh sb="22" eb="24">
      <t>ケイカク</t>
    </rPh>
    <rPh sb="25" eb="26">
      <t>エン</t>
    </rPh>
    <phoneticPr fontId="2"/>
  </si>
  <si>
    <t>【通帳のコピー】</t>
    <rPh sb="1" eb="3">
      <t>ツウチョウ</t>
    </rPh>
    <phoneticPr fontId="2"/>
  </si>
  <si>
    <t>※上記の5項目（カタカナの名義含む）が記載された当該口座の預金通帳のページの</t>
    <rPh sb="1" eb="3">
      <t>ジョウキ</t>
    </rPh>
    <rPh sb="5" eb="7">
      <t>コウモク</t>
    </rPh>
    <rPh sb="13" eb="15">
      <t>メイギ</t>
    </rPh>
    <rPh sb="15" eb="16">
      <t>フク</t>
    </rPh>
    <rPh sb="19" eb="21">
      <t>キサイ</t>
    </rPh>
    <rPh sb="24" eb="28">
      <t>トウガイコウザ</t>
    </rPh>
    <rPh sb="29" eb="33">
      <t>ヨキンツウチョウ</t>
    </rPh>
    <phoneticPr fontId="2"/>
  </si>
  <si>
    <t>　コピーを添付すること。</t>
    <rPh sb="5" eb="7">
      <t>テンプ</t>
    </rPh>
    <phoneticPr fontId="2"/>
  </si>
  <si>
    <t>請求日は、補助金の確定日以降</t>
    <rPh sb="0" eb="3">
      <t>セイキュウビ</t>
    </rPh>
    <rPh sb="5" eb="8">
      <t>ホジョキン</t>
    </rPh>
    <rPh sb="9" eb="12">
      <t>カクテイビ</t>
    </rPh>
    <rPh sb="12" eb="14">
      <t>イコウ</t>
    </rPh>
    <phoneticPr fontId="2"/>
  </si>
  <si>
    <t>②私（当社）は、みなし大企業ではないことを確約します。</t>
    <rPh sb="11" eb="14">
      <t>ダイキギョウ</t>
    </rPh>
    <rPh sb="21" eb="23">
      <t>カクヤク</t>
    </rPh>
    <phoneticPr fontId="2"/>
  </si>
  <si>
    <t>③私（当社）は、別紙「暴力団排除に関する誓約事項」に誓約します。</t>
    <rPh sb="8" eb="10">
      <t>ベッシ</t>
    </rPh>
    <rPh sb="11" eb="13">
      <t>ボウリョク</t>
    </rPh>
    <rPh sb="13" eb="14">
      <t>ダン</t>
    </rPh>
    <rPh sb="14" eb="16">
      <t>ハイジョ</t>
    </rPh>
    <rPh sb="17" eb="18">
      <t>カン</t>
    </rPh>
    <rPh sb="20" eb="22">
      <t>セイヤク</t>
    </rPh>
    <rPh sb="22" eb="24">
      <t>ジコウ</t>
    </rPh>
    <rPh sb="26" eb="28">
      <t>セイヤク</t>
    </rPh>
    <phoneticPr fontId="2"/>
  </si>
  <si>
    <t>④私（当社）は、別紙「施設の所有権に関する誓約事項」に誓約します。</t>
    <rPh sb="8" eb="10">
      <t>ベッシ</t>
    </rPh>
    <rPh sb="11" eb="13">
      <t>シセツ</t>
    </rPh>
    <rPh sb="14" eb="17">
      <t>ショユウケン</t>
    </rPh>
    <rPh sb="18" eb="19">
      <t>カン</t>
    </rPh>
    <rPh sb="21" eb="23">
      <t>セイヤク</t>
    </rPh>
    <rPh sb="23" eb="25">
      <t>ジコウ</t>
    </rPh>
    <rPh sb="27" eb="29">
      <t>セイヤク</t>
    </rPh>
    <phoneticPr fontId="2"/>
  </si>
  <si>
    <t>①私（当社）は、次に掲げる補助金を活用していないことを確約します。</t>
    <rPh sb="1" eb="2">
      <t>ワタシ</t>
    </rPh>
    <rPh sb="3" eb="5">
      <t>トウシャ</t>
    </rPh>
    <rPh sb="8" eb="9">
      <t>ツギ</t>
    </rPh>
    <rPh sb="10" eb="11">
      <t>カカ</t>
    </rPh>
    <rPh sb="13" eb="16">
      <t>ホジョキン</t>
    </rPh>
    <rPh sb="17" eb="19">
      <t>カツヨウ</t>
    </rPh>
    <rPh sb="27" eb="29">
      <t>カクヤク</t>
    </rPh>
    <phoneticPr fontId="2"/>
  </si>
  <si>
    <t>人</t>
    <rPh sb="0" eb="1">
      <t>ニン</t>
    </rPh>
    <phoneticPr fontId="2"/>
  </si>
  <si>
    <t>正社員（専従者含）</t>
    <rPh sb="0" eb="3">
      <t>セイシャイン</t>
    </rPh>
    <rPh sb="4" eb="7">
      <t>センジュウシャ</t>
    </rPh>
    <rPh sb="7" eb="8">
      <t>フク</t>
    </rPh>
    <phoneticPr fontId="2"/>
  </si>
  <si>
    <t>（２）従業員数の状況</t>
    <rPh sb="3" eb="6">
      <t>ジュウギョウイン</t>
    </rPh>
    <rPh sb="6" eb="7">
      <t>スウ</t>
    </rPh>
    <rPh sb="8" eb="10">
      <t>ジョウキョウ</t>
    </rPh>
    <phoneticPr fontId="2"/>
  </si>
  <si>
    <t>令和4年度飲食・商業・サービス業新事業展開支援事業(原油価格・物価対策事業）</t>
    <rPh sb="0" eb="2">
      <t>レイワ</t>
    </rPh>
    <rPh sb="3" eb="5">
      <t>ネンド</t>
    </rPh>
    <rPh sb="5" eb="7">
      <t>インショク</t>
    </rPh>
    <rPh sb="8" eb="10">
      <t>ショウギョウ</t>
    </rPh>
    <rPh sb="15" eb="16">
      <t>ギョウ</t>
    </rPh>
    <rPh sb="16" eb="21">
      <t>シンジギョウテンカイ</t>
    </rPh>
    <rPh sb="21" eb="23">
      <t>シエン</t>
    </rPh>
    <rPh sb="23" eb="25">
      <t>ジギョウ</t>
    </rPh>
    <rPh sb="26" eb="30">
      <t>ゲンユカカク</t>
    </rPh>
    <rPh sb="31" eb="37">
      <t>ブッカタイサクジギョウ</t>
    </rPh>
    <phoneticPr fontId="2"/>
  </si>
  <si>
    <t>令和5年度飲食・商業・サービス業新事業展開支援事業(原油価格・物価対策事業）</t>
    <rPh sb="0" eb="2">
      <t>レイワ</t>
    </rPh>
    <rPh sb="3" eb="5">
      <t>ネンド</t>
    </rPh>
    <rPh sb="5" eb="7">
      <t>インショク</t>
    </rPh>
    <rPh sb="8" eb="10">
      <t>ショウギョウ</t>
    </rPh>
    <rPh sb="15" eb="16">
      <t>ギョウ</t>
    </rPh>
    <rPh sb="16" eb="21">
      <t>シンジギョウテンカイ</t>
    </rPh>
    <rPh sb="21" eb="23">
      <t>シエン</t>
    </rPh>
    <rPh sb="23" eb="25">
      <t>ジギョウ</t>
    </rPh>
    <rPh sb="26" eb="30">
      <t>ゲンユカカク</t>
    </rPh>
    <rPh sb="31" eb="37">
      <t>ブッカタイサクジギョウ</t>
    </rPh>
    <phoneticPr fontId="2"/>
  </si>
  <si>
    <r>
      <t>交付決定後に、</t>
    </r>
    <r>
      <rPr>
        <u/>
        <sz val="11"/>
        <color theme="1"/>
        <rFont val="Yu Gothic"/>
        <family val="3"/>
        <charset val="128"/>
        <scheme val="minor"/>
      </rPr>
      <t>事業を廃止する場合</t>
    </r>
    <r>
      <rPr>
        <sz val="11"/>
        <color theme="1"/>
        <rFont val="Yu Gothic"/>
        <family val="2"/>
        <scheme val="minor"/>
      </rPr>
      <t>は変更申請で手続き</t>
    </r>
    <rPh sb="0" eb="5">
      <t>コウフケッテイゴ</t>
    </rPh>
    <rPh sb="7" eb="9">
      <t>ジギョウ</t>
    </rPh>
    <rPh sb="10" eb="12">
      <t>ハイシ</t>
    </rPh>
    <rPh sb="14" eb="16">
      <t>バアイ</t>
    </rPh>
    <rPh sb="17" eb="21">
      <t>ヘンコウシンセイ</t>
    </rPh>
    <rPh sb="22" eb="24">
      <t>テツヅ</t>
    </rPh>
    <phoneticPr fontId="2"/>
  </si>
  <si>
    <r>
      <t>取下げは採択内容（条件）などに</t>
    </r>
    <r>
      <rPr>
        <u/>
        <sz val="11"/>
        <color theme="1"/>
        <rFont val="Yu Gothic"/>
        <family val="3"/>
        <charset val="128"/>
        <scheme val="minor"/>
      </rPr>
      <t>不服がある場合</t>
    </r>
    <rPh sb="0" eb="2">
      <t>トリサ</t>
    </rPh>
    <rPh sb="4" eb="8">
      <t>サイタクナイヨウ</t>
    </rPh>
    <rPh sb="9" eb="11">
      <t>ジョウケン</t>
    </rPh>
    <rPh sb="15" eb="17">
      <t>フフク</t>
    </rPh>
    <rPh sb="20" eb="22">
      <t>バアイ</t>
    </rPh>
    <phoneticPr fontId="2"/>
  </si>
  <si>
    <r>
      <t>事業</t>
    </r>
    <r>
      <rPr>
        <b/>
        <sz val="11"/>
        <color theme="1"/>
        <rFont val="Yu Gothic"/>
        <family val="3"/>
        <charset val="128"/>
        <scheme val="minor"/>
      </rPr>
      <t>終了日</t>
    </r>
    <r>
      <rPr>
        <sz val="11"/>
        <color theme="1"/>
        <rFont val="Yu Gothic"/>
        <family val="2"/>
        <scheme val="minor"/>
      </rPr>
      <t>（西暦）</t>
    </r>
    <rPh sb="0" eb="2">
      <t>ジギョウ</t>
    </rPh>
    <rPh sb="2" eb="5">
      <t>シュウリョウビ</t>
    </rPh>
    <rPh sb="6" eb="8">
      <t>セイレキ</t>
    </rPh>
    <phoneticPr fontId="2"/>
  </si>
  <si>
    <t>補助事業期間</t>
    <rPh sb="0" eb="2">
      <t>ホジョ</t>
    </rPh>
    <rPh sb="2" eb="4">
      <t>ジギョウ</t>
    </rPh>
    <rPh sb="4" eb="6">
      <t>キカン</t>
    </rPh>
    <phoneticPr fontId="2"/>
  </si>
  <si>
    <t>補助事業の
概要</t>
    <rPh sb="0" eb="2">
      <t>ホジョ</t>
    </rPh>
    <rPh sb="2" eb="4">
      <t>ジギョウ</t>
    </rPh>
    <rPh sb="6" eb="8">
      <t>ガイヨウ</t>
    </rPh>
    <phoneticPr fontId="2"/>
  </si>
  <si>
    <t>別添：【事業概要】【補助対象経費および補助金額】</t>
    <rPh sb="0" eb="2">
      <t>ベッテン</t>
    </rPh>
    <rPh sb="4" eb="6">
      <t>ジギョウ</t>
    </rPh>
    <rPh sb="6" eb="8">
      <t>ガイヨウ</t>
    </rPh>
    <phoneticPr fontId="2"/>
  </si>
  <si>
    <t>資本金</t>
    <rPh sb="0" eb="3">
      <t>シホンキン</t>
    </rPh>
    <phoneticPr fontId="2"/>
  </si>
  <si>
    <t>融資名　</t>
    <phoneticPr fontId="2"/>
  </si>
  <si>
    <r>
      <t>続柄・役職等</t>
    </r>
    <r>
      <rPr>
        <sz val="9"/>
        <color rgb="FFFF0000"/>
        <rFont val="Yu Gothic"/>
        <family val="3"/>
        <charset val="128"/>
        <scheme val="minor"/>
      </rPr>
      <t>※</t>
    </r>
    <rPh sb="0" eb="2">
      <t>ゾクガラ</t>
    </rPh>
    <rPh sb="3" eb="5">
      <t>ヤクショク</t>
    </rPh>
    <rPh sb="5" eb="6">
      <t>トウ</t>
    </rPh>
    <phoneticPr fontId="2"/>
  </si>
  <si>
    <t>※所有権者が法人や団体である場合は「続柄・役職等」の記載は不要</t>
    <rPh sb="1" eb="4">
      <t>ショユウケン</t>
    </rPh>
    <rPh sb="4" eb="5">
      <t>シャ</t>
    </rPh>
    <rPh sb="6" eb="8">
      <t>ホウジン</t>
    </rPh>
    <rPh sb="9" eb="11">
      <t>ダンタイ</t>
    </rPh>
    <rPh sb="14" eb="16">
      <t>バアイ</t>
    </rPh>
    <rPh sb="18" eb="20">
      <t>ゾクガラ</t>
    </rPh>
    <rPh sb="21" eb="23">
      <t>ヤクショク</t>
    </rPh>
    <rPh sb="23" eb="24">
      <t>トウ</t>
    </rPh>
    <rPh sb="26" eb="28">
      <t>キサイ</t>
    </rPh>
    <rPh sb="29" eb="31">
      <t>フヨウ</t>
    </rPh>
    <phoneticPr fontId="2"/>
  </si>
  <si>
    <t>設備に関連する備品費</t>
  </si>
  <si>
    <t>施設改修費</t>
  </si>
  <si>
    <t>設備導入費</t>
    <rPh sb="0" eb="5">
      <t>セツビドウニュウヒ</t>
    </rPh>
    <phoneticPr fontId="2"/>
  </si>
  <si>
    <t>施設改修費</t>
    <rPh sb="0" eb="5">
      <t>シセツカイシュウヒ</t>
    </rPh>
    <phoneticPr fontId="2"/>
  </si>
  <si>
    <t>設備導入費</t>
    <phoneticPr fontId="2"/>
  </si>
  <si>
    <t>令和7年度</t>
    <rPh sb="0" eb="2">
      <t>レイワ</t>
    </rPh>
    <rPh sb="3" eb="4">
      <t>ネン</t>
    </rPh>
    <rPh sb="4" eb="5">
      <t>ド</t>
    </rPh>
    <phoneticPr fontId="2"/>
  </si>
  <si>
    <t>2025年●月〇日</t>
    <rPh sb="4" eb="5">
      <t>ネン</t>
    </rPh>
    <rPh sb="6" eb="7">
      <t>ガツ</t>
    </rPh>
    <rPh sb="8" eb="9">
      <t>ニチ</t>
    </rPh>
    <phoneticPr fontId="2"/>
  </si>
  <si>
    <r>
      <rPr>
        <b/>
        <sz val="11"/>
        <color theme="1"/>
        <rFont val="Yu Gothic"/>
        <family val="3"/>
        <charset val="128"/>
        <scheme val="minor"/>
      </rPr>
      <t>申請時は26年1月31日</t>
    </r>
    <r>
      <rPr>
        <sz val="11"/>
        <color theme="1"/>
        <rFont val="Yu Gothic"/>
        <family val="2"/>
        <scheme val="minor"/>
      </rPr>
      <t>。</t>
    </r>
    <r>
      <rPr>
        <u/>
        <sz val="11"/>
        <color theme="1"/>
        <rFont val="Yu Gothic"/>
        <family val="3"/>
        <charset val="128"/>
        <scheme val="minor"/>
      </rPr>
      <t>実績報告時には実際の終了日に修正</t>
    </r>
    <r>
      <rPr>
        <sz val="11"/>
        <color theme="1"/>
        <rFont val="Yu Gothic"/>
        <family val="2"/>
        <scheme val="minor"/>
      </rPr>
      <t>して報告。　</t>
    </r>
    <rPh sb="0" eb="3">
      <t>シンセイジ</t>
    </rPh>
    <rPh sb="6" eb="7">
      <t>ネン</t>
    </rPh>
    <rPh sb="8" eb="9">
      <t>ガツ</t>
    </rPh>
    <rPh sb="11" eb="12">
      <t>ニチ</t>
    </rPh>
    <rPh sb="13" eb="18">
      <t>ジッセキホウコクジ</t>
    </rPh>
    <rPh sb="20" eb="22">
      <t>ジッサイ</t>
    </rPh>
    <rPh sb="23" eb="26">
      <t>シュウリョウビ</t>
    </rPh>
    <rPh sb="27" eb="29">
      <t>シュウセイ</t>
    </rPh>
    <rPh sb="31" eb="33">
      <t>ホウコク</t>
    </rPh>
    <phoneticPr fontId="2"/>
  </si>
  <si>
    <t>実績報告は、事業終了後30日以内、または、2026年2月10日いずれか早い日まで</t>
    <rPh sb="0" eb="4">
      <t>ジッセキホウコク</t>
    </rPh>
    <rPh sb="6" eb="11">
      <t>ジギョウシュウリョウゴ</t>
    </rPh>
    <rPh sb="13" eb="16">
      <t>ニチイナイ</t>
    </rPh>
    <rPh sb="25" eb="26">
      <t>ネン</t>
    </rPh>
    <rPh sb="27" eb="28">
      <t>ガツ</t>
    </rPh>
    <rPh sb="30" eb="31">
      <t>ニチ</t>
    </rPh>
    <rPh sb="35" eb="36">
      <t>ハヤ</t>
    </rPh>
    <rPh sb="37" eb="38">
      <t>ヒ</t>
    </rPh>
    <phoneticPr fontId="2"/>
  </si>
  <si>
    <t>令和5年度補正飲食・商業・サービス業新事業展開支援事業(原油価格・物価対策事業）</t>
    <rPh sb="0" eb="2">
      <t>レイワ</t>
    </rPh>
    <rPh sb="3" eb="5">
      <t>ネンド</t>
    </rPh>
    <rPh sb="5" eb="7">
      <t>ホセイ</t>
    </rPh>
    <rPh sb="7" eb="9">
      <t>インショク</t>
    </rPh>
    <rPh sb="10" eb="12">
      <t>ショウギョウ</t>
    </rPh>
    <rPh sb="17" eb="18">
      <t>ギョウ</t>
    </rPh>
    <rPh sb="18" eb="23">
      <t>シンジギョウテンカイ</t>
    </rPh>
    <rPh sb="23" eb="25">
      <t>シエン</t>
    </rPh>
    <rPh sb="25" eb="27">
      <t>ジギョウ</t>
    </rPh>
    <rPh sb="28" eb="32">
      <t>ゲンユカカク</t>
    </rPh>
    <rPh sb="33" eb="39">
      <t>ブッカタイサクジギョウ</t>
    </rPh>
    <phoneticPr fontId="2"/>
  </si>
  <si>
    <t>（３）事業の状況（申請時の売上計画との対比、未達の場合はその原因・対策等）</t>
    <rPh sb="3" eb="5">
      <t>ジギョウ</t>
    </rPh>
    <rPh sb="6" eb="8">
      <t>ジョウキョウ</t>
    </rPh>
    <rPh sb="9" eb="12">
      <t>シンセイジ</t>
    </rPh>
    <rPh sb="13" eb="15">
      <t>ウリアゲ</t>
    </rPh>
    <rPh sb="15" eb="17">
      <t>ケイカク</t>
    </rPh>
    <rPh sb="19" eb="21">
      <t>タイヒ</t>
    </rPh>
    <rPh sb="22" eb="24">
      <t>ミタツ</t>
    </rPh>
    <rPh sb="25" eb="27">
      <t>バアイ</t>
    </rPh>
    <rPh sb="30" eb="32">
      <t>ゲンイン</t>
    </rPh>
    <rPh sb="33" eb="36">
      <t>タイサクトウ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</si>
</sst>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yyyy&quot;年&quot;m&quot;月&quot;;@"/>
    <numFmt numFmtId="178" formatCode="0.0%"/>
    <numFmt numFmtId="179" formatCode="#,##0;&quot;▲ &quot;#,##0"/>
    <numFmt numFmtId="180" formatCode="#,##0_ "/>
  </numFmts>
  <fonts count="26">
    <font>
      <sz val="11"/>
      <color theme="1"/>
      <name val="Yu Gothic"/>
      <family val="2"/>
      <scheme val="minor"/>
    </font>
    <font>
      <sz val="11"/>
      <color theme="1"/>
      <name val="Yu Gothic"/>
      <family val="2"/>
      <scheme val="minor"/>
    </font>
    <font>
      <sz val="6"/>
      <name val="Yu Gothic"/>
      <family val="3"/>
      <charset val="128"/>
      <scheme val="minor"/>
    </font>
    <font>
      <u/>
      <sz val="11"/>
      <color theme="10"/>
      <name val="Yu Gothic"/>
      <family val="2"/>
      <scheme val="minor"/>
    </font>
    <font>
      <sz val="10"/>
      <color theme="1"/>
      <name val="Yu Gothic"/>
      <family val="2"/>
      <scheme val="minor"/>
    </font>
    <font>
      <sz val="12"/>
      <color theme="1"/>
      <name val="Yu Gothic"/>
      <family val="3"/>
      <charset val="128"/>
      <scheme val="minor"/>
    </font>
    <font>
      <b/>
      <sz val="11"/>
      <color theme="1"/>
      <name val="Yu Gothic"/>
      <family val="3"/>
      <charset val="128"/>
      <scheme val="minor"/>
    </font>
    <font>
      <b/>
      <sz val="11"/>
      <color rgb="FFFF0000"/>
      <name val="Yu Gothic"/>
      <family val="3"/>
      <charset val="128"/>
      <scheme val="minor"/>
    </font>
    <font>
      <b/>
      <u/>
      <sz val="11"/>
      <color theme="1"/>
      <name val="Yu Gothic"/>
      <family val="3"/>
      <charset val="128"/>
      <scheme val="minor"/>
    </font>
    <font>
      <b/>
      <sz val="14"/>
      <color theme="1"/>
      <name val="Yu Gothic"/>
      <family val="3"/>
      <charset val="128"/>
      <scheme val="minor"/>
    </font>
    <font>
      <b/>
      <sz val="12"/>
      <name val="Yu Gothic"/>
      <family val="3"/>
      <charset val="128"/>
      <scheme val="minor"/>
    </font>
    <font>
      <b/>
      <sz val="11"/>
      <name val="Yu Gothic"/>
      <family val="3"/>
      <charset val="128"/>
      <scheme val="minor"/>
    </font>
    <font>
      <b/>
      <sz val="12"/>
      <color theme="1"/>
      <name val="Yu Gothic"/>
      <family val="3"/>
      <charset val="128"/>
      <scheme val="minor"/>
    </font>
    <font>
      <b/>
      <sz val="10"/>
      <color theme="1"/>
      <name val="Yu Gothic"/>
      <family val="3"/>
      <charset val="128"/>
      <scheme val="minor"/>
    </font>
    <font>
      <sz val="11"/>
      <color rgb="FFFF0000"/>
      <name val="Yu Gothic"/>
      <family val="2"/>
      <scheme val="minor"/>
    </font>
    <font>
      <b/>
      <sz val="11"/>
      <color theme="0"/>
      <name val="Yu Gothic"/>
      <family val="3"/>
      <charset val="128"/>
      <scheme val="minor"/>
    </font>
    <font>
      <b/>
      <sz val="14"/>
      <name val="Yu Gothic"/>
      <family val="3"/>
      <charset val="128"/>
      <scheme val="minor"/>
    </font>
    <font>
      <sz val="11"/>
      <color theme="1"/>
      <name val="Yu Gothic"/>
      <family val="3"/>
      <charset val="128"/>
      <scheme val="minor"/>
    </font>
    <font>
      <sz val="11"/>
      <color rgb="FFFF0000"/>
      <name val="Yu Gothic"/>
      <family val="3"/>
      <charset val="128"/>
      <scheme val="minor"/>
    </font>
    <font>
      <sz val="11"/>
      <name val="Yu Gothic"/>
      <family val="3"/>
      <charset val="128"/>
      <scheme val="minor"/>
    </font>
    <font>
      <b/>
      <sz val="11"/>
      <color theme="8"/>
      <name val="Yu Gothic"/>
      <family val="3"/>
      <charset val="128"/>
      <scheme val="minor"/>
    </font>
    <font>
      <sz val="9"/>
      <color rgb="FFFF0000"/>
      <name val="Yu Gothic"/>
      <family val="3"/>
      <charset val="128"/>
      <scheme val="minor"/>
    </font>
    <font>
      <sz val="11"/>
      <name val="Yu Gothic"/>
      <family val="2"/>
      <scheme val="minor"/>
    </font>
    <font>
      <sz val="10"/>
      <color theme="1"/>
      <name val="Yu Gothic"/>
      <family val="3"/>
      <charset val="128"/>
      <scheme val="minor"/>
    </font>
    <font>
      <u/>
      <sz val="11"/>
      <color theme="1"/>
      <name val="Yu Gothic"/>
      <family val="3"/>
      <charset val="128"/>
      <scheme val="minor"/>
    </font>
    <font>
      <b/>
      <sz val="10.5"/>
      <color theme="1"/>
      <name val="Yu Gothic"/>
      <family val="3"/>
      <charset val="128"/>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7"/>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1"/>
        <bgColor indexed="64"/>
      </patternFill>
    </fill>
    <fill>
      <patternFill patternType="solid">
        <fgColor theme="5"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9" fontId="1" fillId="0" borderId="0" applyFont="0" applyFill="0" applyBorder="0" applyAlignment="0" applyProtection="0">
      <alignment vertical="center"/>
    </xf>
    <xf numFmtId="0" fontId="3" fillId="0" borderId="0" applyNumberFormat="0" applyFill="0" applyBorder="0" applyAlignment="0" applyProtection="0"/>
    <xf numFmtId="38" fontId="1" fillId="0" borderId="0" applyFont="0" applyFill="0" applyBorder="0" applyAlignment="0" applyProtection="0">
      <alignment vertical="center"/>
    </xf>
  </cellStyleXfs>
  <cellXfs count="224">
    <xf numFmtId="0" fontId="0" fillId="0" borderId="0" xfId="0"/>
    <xf numFmtId="0" fontId="3" fillId="0" borderId="0" xfId="2" applyAlignment="1">
      <alignment shrinkToFit="1"/>
    </xf>
    <xf numFmtId="176" fontId="0" fillId="0" borderId="0" xfId="0" applyNumberFormat="1"/>
    <xf numFmtId="0" fontId="0" fillId="0" borderId="0" xfId="0" applyAlignment="1">
      <alignment wrapText="1"/>
    </xf>
    <xf numFmtId="0" fontId="0" fillId="2" borderId="1" xfId="0" applyFill="1" applyBorder="1"/>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177" fontId="6" fillId="2" borderId="1" xfId="0" applyNumberFormat="1" applyFont="1" applyFill="1" applyBorder="1" applyAlignment="1">
      <alignment horizontal="center" vertical="center" shrinkToFi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7" fillId="0" borderId="0" xfId="0" applyFont="1" applyAlignment="1">
      <alignment horizontal="left" vertical="center"/>
    </xf>
    <xf numFmtId="0" fontId="6" fillId="4"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right" vertical="center"/>
    </xf>
    <xf numFmtId="177" fontId="0" fillId="0" borderId="0" xfId="0" applyNumberForma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6" fillId="0" borderId="0" xfId="0" applyFont="1"/>
    <xf numFmtId="0" fontId="11" fillId="0" borderId="0" xfId="0" applyFont="1"/>
    <xf numFmtId="0" fontId="12" fillId="0" borderId="0" xfId="0" applyFont="1"/>
    <xf numFmtId="0" fontId="5" fillId="0" borderId="13" xfId="0" applyFont="1" applyBorder="1" applyAlignment="1">
      <alignment horizontal="center"/>
    </xf>
    <xf numFmtId="0" fontId="10" fillId="0" borderId="13" xfId="0" applyFont="1" applyBorder="1" applyAlignment="1">
      <alignment horizontal="center"/>
    </xf>
    <xf numFmtId="0" fontId="0" fillId="0" borderId="1" xfId="0" applyBorder="1" applyAlignment="1" applyProtection="1">
      <alignment horizontal="center"/>
      <protection locked="0"/>
    </xf>
    <xf numFmtId="176" fontId="0" fillId="0" borderId="1" xfId="0" applyNumberFormat="1" applyBorder="1" applyAlignment="1" applyProtection="1">
      <alignment horizontal="center"/>
      <protection locked="0"/>
    </xf>
    <xf numFmtId="0" fontId="0" fillId="0" borderId="1" xfId="0" applyBorder="1"/>
    <xf numFmtId="0" fontId="0" fillId="0" borderId="1" xfId="0" applyBorder="1" applyAlignment="1" applyProtection="1">
      <alignment shrinkToFit="1"/>
      <protection locked="0"/>
    </xf>
    <xf numFmtId="0" fontId="3" fillId="0" borderId="1" xfId="2" applyBorder="1" applyAlignment="1" applyProtection="1">
      <alignment shrinkToFit="1"/>
      <protection locked="0"/>
    </xf>
    <xf numFmtId="0" fontId="0" fillId="2" borderId="18" xfId="0" applyFill="1" applyBorder="1"/>
    <xf numFmtId="0" fontId="0" fillId="2" borderId="19" xfId="0" applyFill="1" applyBorder="1"/>
    <xf numFmtId="0" fontId="0" fillId="2" borderId="19" xfId="0" applyFill="1" applyBorder="1" applyAlignment="1">
      <alignment shrinkToFit="1"/>
    </xf>
    <xf numFmtId="0" fontId="0" fillId="3" borderId="1" xfId="0" applyFill="1" applyBorder="1"/>
    <xf numFmtId="179" fontId="0" fillId="0" borderId="1" xfId="0" applyNumberFormat="1" applyBorder="1" applyAlignment="1" applyProtection="1">
      <alignment horizontal="center" vertical="center" shrinkToFit="1"/>
      <protection locked="0"/>
    </xf>
    <xf numFmtId="179" fontId="6" fillId="2" borderId="1" xfId="0" applyNumberFormat="1" applyFont="1" applyFill="1" applyBorder="1" applyAlignment="1">
      <alignment horizontal="center" vertical="center" shrinkToFit="1"/>
    </xf>
    <xf numFmtId="179" fontId="0" fillId="4" borderId="1" xfId="0" applyNumberFormat="1" applyFill="1" applyBorder="1" applyAlignment="1" applyProtection="1">
      <alignment horizontal="center" vertical="center" shrinkToFit="1"/>
      <protection locked="0"/>
    </xf>
    <xf numFmtId="49" fontId="0" fillId="0" borderId="1" xfId="0" applyNumberFormat="1" applyBorder="1" applyAlignment="1" applyProtection="1">
      <alignment horizontal="center"/>
      <protection locked="0"/>
    </xf>
    <xf numFmtId="0" fontId="14" fillId="0" borderId="0" xfId="0" applyFont="1" applyAlignment="1">
      <alignment vertical="center"/>
    </xf>
    <xf numFmtId="0" fontId="7" fillId="0" borderId="0" xfId="0" applyFont="1" applyAlignment="1">
      <alignment vertical="center"/>
    </xf>
    <xf numFmtId="0" fontId="16" fillId="0" borderId="0" xfId="0" applyFont="1" applyAlignment="1">
      <alignment vertical="center"/>
    </xf>
    <xf numFmtId="176" fontId="0" fillId="0" borderId="1" xfId="0" applyNumberFormat="1" applyBorder="1"/>
    <xf numFmtId="3" fontId="0" fillId="0" borderId="1" xfId="0" applyNumberFormat="1" applyBorder="1"/>
    <xf numFmtId="12" fontId="0" fillId="0" borderId="1" xfId="0" applyNumberFormat="1" applyBorder="1"/>
    <xf numFmtId="0" fontId="0" fillId="2" borderId="21" xfId="0" applyFill="1" applyBorder="1"/>
    <xf numFmtId="20" fontId="0" fillId="0" borderId="0" xfId="0" applyNumberFormat="1"/>
    <xf numFmtId="3" fontId="0" fillId="0" borderId="1" xfId="0" applyNumberFormat="1" applyBorder="1" applyAlignment="1" applyProtection="1">
      <alignment horizontal="center"/>
      <protection locked="0"/>
    </xf>
    <xf numFmtId="49" fontId="0" fillId="0" borderId="1" xfId="0" applyNumberFormat="1" applyBorder="1"/>
    <xf numFmtId="0" fontId="17" fillId="3" borderId="1" xfId="0" applyFont="1" applyFill="1" applyBorder="1"/>
    <xf numFmtId="0" fontId="17" fillId="7" borderId="1" xfId="0" applyFont="1" applyFill="1" applyBorder="1"/>
    <xf numFmtId="0" fontId="17" fillId="8" borderId="1" xfId="0" applyFont="1" applyFill="1" applyBorder="1"/>
    <xf numFmtId="0" fontId="17" fillId="9" borderId="1" xfId="0" applyFont="1" applyFill="1" applyBorder="1"/>
    <xf numFmtId="0" fontId="0" fillId="9" borderId="1" xfId="0" applyFill="1" applyBorder="1"/>
    <xf numFmtId="0" fontId="0" fillId="0" borderId="0" xfId="0" applyAlignment="1">
      <alignment vertical="top" wrapText="1"/>
    </xf>
    <xf numFmtId="0" fontId="0" fillId="0" borderId="0" xfId="0" applyAlignment="1">
      <alignment vertical="top"/>
    </xf>
    <xf numFmtId="0" fontId="17" fillId="2" borderId="1" xfId="0" applyFont="1" applyFill="1" applyBorder="1"/>
    <xf numFmtId="0" fontId="18" fillId="2" borderId="1" xfId="0" applyFont="1" applyFill="1" applyBorder="1"/>
    <xf numFmtId="0" fontId="8" fillId="0" borderId="0" xfId="0" applyFont="1" applyAlignment="1">
      <alignment horizontal="right" vertical="center"/>
    </xf>
    <xf numFmtId="0" fontId="0" fillId="0" borderId="24" xfId="0" applyBorder="1" applyAlignment="1">
      <alignment horizontal="center" vertical="center"/>
    </xf>
    <xf numFmtId="0" fontId="6" fillId="0" borderId="0" xfId="0" applyFont="1" applyAlignment="1">
      <alignment horizontal="center"/>
    </xf>
    <xf numFmtId="176" fontId="6" fillId="0" borderId="0" xfId="0" applyNumberFormat="1" applyFont="1" applyAlignment="1" applyProtection="1">
      <alignment horizontal="center" vertical="center"/>
      <protection locked="0"/>
    </xf>
    <xf numFmtId="0" fontId="0" fillId="0" borderId="1" xfId="0" applyBorder="1" applyAlignment="1">
      <alignment horizontal="right" vertical="center"/>
    </xf>
    <xf numFmtId="0" fontId="17" fillId="11" borderId="1" xfId="0" applyFont="1" applyFill="1" applyBorder="1"/>
    <xf numFmtId="0" fontId="0" fillId="0" borderId="0" xfId="0" applyAlignment="1">
      <alignment horizontal="right"/>
    </xf>
    <xf numFmtId="0" fontId="20" fillId="0" borderId="0" xfId="0" applyFont="1"/>
    <xf numFmtId="3" fontId="0" fillId="2" borderId="1" xfId="0" applyNumberFormat="1" applyFill="1" applyBorder="1" applyAlignment="1">
      <alignment horizontal="center"/>
    </xf>
    <xf numFmtId="0" fontId="0" fillId="6" borderId="19" xfId="0" applyFill="1" applyBorder="1" applyAlignment="1">
      <alignment horizontal="center" vertical="center"/>
    </xf>
    <xf numFmtId="178" fontId="6" fillId="6" borderId="1" xfId="1" applyNumberFormat="1" applyFont="1" applyFill="1" applyBorder="1" applyAlignment="1">
      <alignment horizontal="center" vertical="center"/>
    </xf>
    <xf numFmtId="0" fontId="15" fillId="5" borderId="18" xfId="0" applyFont="1" applyFill="1" applyBorder="1" applyAlignment="1" applyProtection="1">
      <alignment horizontal="centerContinuous" vertical="center"/>
      <protection locked="0"/>
    </xf>
    <xf numFmtId="0" fontId="15" fillId="5" borderId="20" xfId="0" applyFont="1" applyFill="1" applyBorder="1" applyAlignment="1" applyProtection="1">
      <alignment horizontal="centerContinuous" vertical="center"/>
      <protection locked="0"/>
    </xf>
    <xf numFmtId="0" fontId="0" fillId="5" borderId="20" xfId="0" applyFill="1" applyBorder="1" applyAlignment="1" applyProtection="1">
      <alignment horizontal="centerContinuous" vertical="center"/>
      <protection locked="0"/>
    </xf>
    <xf numFmtId="3" fontId="0" fillId="5" borderId="20" xfId="0" applyNumberFormat="1" applyFill="1" applyBorder="1" applyAlignment="1" applyProtection="1">
      <alignment horizontal="centerContinuous" vertical="center"/>
      <protection locked="0"/>
    </xf>
    <xf numFmtId="3" fontId="0" fillId="5" borderId="19" xfId="0" applyNumberFormat="1" applyFill="1" applyBorder="1" applyAlignment="1" applyProtection="1">
      <alignment horizontal="centerContinuous" vertical="center"/>
      <protection locked="0"/>
    </xf>
    <xf numFmtId="0" fontId="0" fillId="0" borderId="0" xfId="0" applyAlignment="1" applyProtection="1">
      <alignment vertical="center"/>
      <protection locked="0"/>
    </xf>
    <xf numFmtId="0" fontId="6" fillId="0" borderId="0" xfId="0" applyFont="1" applyProtection="1">
      <protection locked="0"/>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center" vertical="center"/>
      <protection locked="0"/>
    </xf>
    <xf numFmtId="0" fontId="7" fillId="0" borderId="0" xfId="0" applyFont="1" applyAlignment="1">
      <alignment horizontal="right"/>
    </xf>
    <xf numFmtId="0" fontId="8" fillId="0" borderId="0" xfId="0" applyFont="1" applyAlignment="1">
      <alignment horizontal="left" vertical="center"/>
    </xf>
    <xf numFmtId="0" fontId="15" fillId="13" borderId="18" xfId="0" applyFont="1" applyFill="1" applyBorder="1" applyAlignment="1">
      <alignment horizontal="centerContinuous" vertical="justify"/>
    </xf>
    <xf numFmtId="0" fontId="15" fillId="13" borderId="20" xfId="0" applyFont="1" applyFill="1" applyBorder="1" applyAlignment="1">
      <alignment horizontal="centerContinuous" vertical="justify"/>
    </xf>
    <xf numFmtId="0" fontId="15" fillId="13" borderId="19" xfId="0" applyFont="1" applyFill="1" applyBorder="1" applyAlignment="1">
      <alignment horizontal="centerContinuous" vertical="justify"/>
    </xf>
    <xf numFmtId="0" fontId="0" fillId="0" borderId="26" xfId="0" applyBorder="1"/>
    <xf numFmtId="0" fontId="0" fillId="0" borderId="27" xfId="0" applyBorder="1"/>
    <xf numFmtId="0" fontId="0" fillId="0" borderId="28" xfId="0" applyBorder="1"/>
    <xf numFmtId="0" fontId="0" fillId="0" borderId="24" xfId="0" applyBorder="1"/>
    <xf numFmtId="0" fontId="0" fillId="0" borderId="29" xfId="0" applyBorder="1"/>
    <xf numFmtId="0" fontId="0" fillId="0" borderId="30" xfId="0" applyBorder="1"/>
    <xf numFmtId="0" fontId="0" fillId="0" borderId="31" xfId="0" applyBorder="1"/>
    <xf numFmtId="0" fontId="0" fillId="0" borderId="32" xfId="0" applyBorder="1"/>
    <xf numFmtId="0" fontId="20" fillId="0" borderId="27" xfId="0" applyFont="1" applyBorder="1"/>
    <xf numFmtId="0" fontId="20" fillId="0" borderId="31" xfId="0" applyFont="1" applyBorder="1"/>
    <xf numFmtId="0" fontId="17" fillId="0" borderId="0" xfId="0" applyFont="1"/>
    <xf numFmtId="0" fontId="19" fillId="0" borderId="0" xfId="0" applyFont="1"/>
    <xf numFmtId="0" fontId="17" fillId="0" borderId="19" xfId="0" applyFont="1" applyBorder="1" applyAlignment="1">
      <alignment shrinkToFit="1"/>
    </xf>
    <xf numFmtId="0" fontId="0" fillId="2" borderId="25" xfId="0" applyFill="1" applyBorder="1" applyAlignment="1">
      <alignment horizontal="center"/>
    </xf>
    <xf numFmtId="0" fontId="14" fillId="2" borderId="22" xfId="0" applyFont="1" applyFill="1" applyBorder="1" applyAlignment="1">
      <alignment horizontal="center"/>
    </xf>
    <xf numFmtId="0" fontId="0" fillId="2" borderId="1" xfId="0" applyFill="1" applyBorder="1" applyAlignment="1">
      <alignment horizontal="center"/>
    </xf>
    <xf numFmtId="0" fontId="0" fillId="14" borderId="1" xfId="0" applyFill="1" applyBorder="1" applyAlignment="1">
      <alignment shrinkToFit="1"/>
    </xf>
    <xf numFmtId="0" fontId="17" fillId="14" borderId="1" xfId="0" applyFont="1" applyFill="1" applyBorder="1"/>
    <xf numFmtId="0" fontId="0" fillId="0" borderId="18" xfId="0" applyBorder="1" applyAlignment="1">
      <alignment vertical="center"/>
    </xf>
    <xf numFmtId="0" fontId="0" fillId="0" borderId="19" xfId="0" applyBorder="1" applyAlignment="1">
      <alignment vertical="center"/>
    </xf>
    <xf numFmtId="0" fontId="0" fillId="2" borderId="25" xfId="0" applyFill="1" applyBorder="1" applyAlignment="1">
      <alignment vertical="center"/>
    </xf>
    <xf numFmtId="0" fontId="0" fillId="2" borderId="22" xfId="0" applyFill="1" applyBorder="1" applyAlignment="1">
      <alignment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0" xfId="0" applyFont="1" applyAlignment="1">
      <alignment horizontal="center"/>
    </xf>
    <xf numFmtId="0" fontId="5"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176" fontId="12" fillId="0" borderId="0" xfId="0" applyNumberFormat="1" applyFont="1" applyAlignment="1">
      <alignment horizontal="center"/>
    </xf>
    <xf numFmtId="0" fontId="6" fillId="0" borderId="0" xfId="0" applyFont="1" applyAlignment="1">
      <alignment horizontal="center"/>
    </xf>
    <xf numFmtId="0" fontId="13" fillId="0" borderId="0" xfId="0" applyFont="1" applyAlignment="1">
      <alignment horizontal="center" vertical="center" wrapText="1"/>
    </xf>
    <xf numFmtId="0" fontId="13" fillId="0" borderId="0" xfId="0" applyFont="1" applyAlignment="1">
      <alignment vertical="center" shrinkToFi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3" xfId="0" applyBorder="1" applyAlignment="1">
      <alignment vertical="center" shrinkToFit="1"/>
    </xf>
    <xf numFmtId="0" fontId="0" fillId="0" borderId="4" xfId="0" applyBorder="1" applyAlignment="1">
      <alignment vertical="center" shrinkToFit="1"/>
    </xf>
    <xf numFmtId="0" fontId="0" fillId="0" borderId="0" xfId="0" applyAlignment="1">
      <alignment vertical="center" shrinkToFit="1"/>
    </xf>
    <xf numFmtId="0" fontId="0" fillId="0" borderId="6"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6" fillId="0" borderId="0" xfId="0" applyFont="1" applyAlignment="1">
      <alignment vertical="center" shrinkToFit="1"/>
    </xf>
    <xf numFmtId="3" fontId="0" fillId="6" borderId="18" xfId="0" applyNumberFormat="1" applyFill="1" applyBorder="1" applyAlignment="1">
      <alignment horizontal="right" vertical="center" shrinkToFit="1"/>
    </xf>
    <xf numFmtId="3" fontId="0" fillId="6" borderId="20" xfId="0" applyNumberFormat="1" applyFill="1" applyBorder="1" applyAlignment="1">
      <alignment horizontal="right" vertical="center" shrinkToFit="1"/>
    </xf>
    <xf numFmtId="0" fontId="0" fillId="10" borderId="18" xfId="0" applyFill="1" applyBorder="1" applyAlignment="1">
      <alignment horizontal="center" vertical="center"/>
    </xf>
    <xf numFmtId="0" fontId="0" fillId="10" borderId="20" xfId="0" applyFill="1" applyBorder="1" applyAlignment="1">
      <alignment horizontal="center" vertical="center"/>
    </xf>
    <xf numFmtId="0" fontId="0" fillId="10" borderId="19" xfId="0" applyFill="1" applyBorder="1" applyAlignment="1">
      <alignment horizontal="center" vertical="center"/>
    </xf>
    <xf numFmtId="0" fontId="0" fillId="6" borderId="20" xfId="0" applyFill="1" applyBorder="1" applyAlignment="1">
      <alignment horizontal="center" vertical="center"/>
    </xf>
    <xf numFmtId="0" fontId="0" fillId="6" borderId="19" xfId="0" applyFill="1" applyBorder="1" applyAlignment="1">
      <alignment horizontal="center" vertical="center"/>
    </xf>
    <xf numFmtId="0" fontId="0" fillId="6" borderId="18" xfId="0" applyFill="1" applyBorder="1" applyAlignment="1">
      <alignment horizontal="center" vertical="center" shrinkToFit="1"/>
    </xf>
    <xf numFmtId="0" fontId="0" fillId="6" borderId="20" xfId="0" applyFill="1" applyBorder="1" applyAlignment="1">
      <alignment horizontal="center" vertical="center" shrinkToFit="1"/>
    </xf>
    <xf numFmtId="0" fontId="0" fillId="6" borderId="19" xfId="0" applyFill="1" applyBorder="1" applyAlignment="1">
      <alignment horizontal="center" vertical="center" shrinkToFit="1"/>
    </xf>
    <xf numFmtId="3" fontId="0" fillId="0" borderId="1" xfId="0" applyNumberFormat="1" applyBorder="1" applyAlignment="1" applyProtection="1">
      <alignment vertical="center" shrinkToFit="1"/>
      <protection locked="0"/>
    </xf>
    <xf numFmtId="0" fontId="6" fillId="2" borderId="18"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0" fillId="6" borderId="1" xfId="0" applyFill="1" applyBorder="1" applyAlignment="1">
      <alignment horizontal="center" vertical="center"/>
    </xf>
    <xf numFmtId="179" fontId="6" fillId="3" borderId="18" xfId="0" applyNumberFormat="1" applyFont="1" applyFill="1" applyBorder="1" applyAlignment="1">
      <alignment vertical="center" shrinkToFit="1"/>
    </xf>
    <xf numFmtId="179" fontId="6" fillId="3" borderId="20" xfId="0" applyNumberFormat="1" applyFont="1" applyFill="1" applyBorder="1" applyAlignment="1">
      <alignment vertical="center" shrinkToFit="1"/>
    </xf>
    <xf numFmtId="179" fontId="6" fillId="3" borderId="19" xfId="0" applyNumberFormat="1" applyFont="1" applyFill="1" applyBorder="1" applyAlignment="1">
      <alignment vertical="center" shrinkToFit="1"/>
    </xf>
    <xf numFmtId="0" fontId="6" fillId="2" borderId="1" xfId="0" applyFont="1" applyFill="1" applyBorder="1" applyAlignment="1">
      <alignment horizontal="center" vertical="center"/>
    </xf>
    <xf numFmtId="179" fontId="6" fillId="3" borderId="1" xfId="0" applyNumberFormat="1" applyFont="1" applyFill="1" applyBorder="1" applyAlignment="1">
      <alignment vertical="center"/>
    </xf>
    <xf numFmtId="179" fontId="6" fillId="2" borderId="1" xfId="0" applyNumberFormat="1" applyFont="1" applyFill="1" applyBorder="1" applyAlignment="1">
      <alignment horizontal="center" vertical="center"/>
    </xf>
    <xf numFmtId="179" fontId="6" fillId="3" borderId="18" xfId="0" applyNumberFormat="1" applyFont="1" applyFill="1" applyBorder="1" applyAlignment="1">
      <alignment vertical="center"/>
    </xf>
    <xf numFmtId="179" fontId="6" fillId="3" borderId="20" xfId="0" applyNumberFormat="1" applyFont="1" applyFill="1" applyBorder="1" applyAlignment="1">
      <alignment vertical="center"/>
    </xf>
    <xf numFmtId="179" fontId="6" fillId="3" borderId="19" xfId="0" applyNumberFormat="1" applyFont="1" applyFill="1" applyBorder="1" applyAlignment="1">
      <alignment vertical="center"/>
    </xf>
    <xf numFmtId="12" fontId="7" fillId="3" borderId="1" xfId="0" applyNumberFormat="1" applyFont="1" applyFill="1" applyBorder="1" applyAlignment="1">
      <alignment horizontal="center" vertical="center"/>
    </xf>
    <xf numFmtId="0" fontId="0" fillId="0" borderId="1" xfId="0" applyBorder="1" applyAlignment="1" applyProtection="1">
      <alignment horizontal="center" vertical="center" shrinkToFit="1"/>
      <protection locked="0"/>
    </xf>
    <xf numFmtId="180" fontId="0" fillId="0" borderId="1" xfId="0" applyNumberFormat="1" applyBorder="1" applyAlignment="1" applyProtection="1">
      <alignment vertical="center"/>
      <protection locked="0"/>
    </xf>
    <xf numFmtId="0" fontId="6" fillId="2" borderId="1" xfId="0" applyFont="1" applyFill="1" applyBorder="1" applyAlignment="1">
      <alignment horizontal="center" vertical="center" wrapText="1"/>
    </xf>
    <xf numFmtId="0" fontId="0" fillId="0" borderId="1" xfId="0" applyBorder="1" applyAlignment="1" applyProtection="1">
      <alignment vertical="center"/>
      <protection locked="0"/>
    </xf>
    <xf numFmtId="179" fontId="6" fillId="6" borderId="1" xfId="0" applyNumberFormat="1" applyFont="1" applyFill="1" applyBorder="1" applyAlignment="1">
      <alignment vertical="center"/>
    </xf>
    <xf numFmtId="179" fontId="0" fillId="6" borderId="1" xfId="0" applyNumberFormat="1" applyFill="1" applyBorder="1" applyAlignment="1">
      <alignment vertical="center"/>
    </xf>
    <xf numFmtId="0" fontId="0" fillId="6" borderId="1" xfId="0" applyFill="1" applyBorder="1" applyAlignment="1">
      <alignment horizontal="center" vertical="center" shrinkToFit="1"/>
    </xf>
    <xf numFmtId="0" fontId="0" fillId="2" borderId="1" xfId="0" applyFill="1" applyBorder="1" applyAlignment="1">
      <alignment horizontal="center" vertical="center"/>
    </xf>
    <xf numFmtId="0" fontId="0" fillId="2" borderId="25" xfId="0" applyFill="1" applyBorder="1" applyAlignment="1">
      <alignment horizontal="center" vertical="center"/>
    </xf>
    <xf numFmtId="49" fontId="6" fillId="0" borderId="25" xfId="0" applyNumberFormat="1" applyFont="1" applyBorder="1" applyAlignment="1" applyProtection="1">
      <alignment horizontal="center" vertical="center"/>
      <protection locked="0"/>
    </xf>
    <xf numFmtId="0" fontId="6" fillId="0" borderId="1" xfId="0" applyFont="1" applyBorder="1" applyAlignment="1" applyProtection="1">
      <alignment vertical="center" shrinkToFit="1"/>
      <protection locked="0"/>
    </xf>
    <xf numFmtId="176" fontId="6" fillId="6" borderId="1" xfId="0" applyNumberFormat="1" applyFont="1" applyFill="1" applyBorder="1" applyAlignment="1">
      <alignment horizontal="center" vertical="center"/>
    </xf>
    <xf numFmtId="176" fontId="6" fillId="0" borderId="1" xfId="0" applyNumberFormat="1" applyFont="1" applyBorder="1" applyAlignment="1">
      <alignment horizontal="center" vertical="center"/>
    </xf>
    <xf numFmtId="0" fontId="0" fillId="2" borderId="1" xfId="0" applyFill="1" applyBorder="1" applyAlignment="1">
      <alignment horizontal="center" vertical="center" wrapText="1"/>
    </xf>
    <xf numFmtId="0" fontId="6"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3" fontId="0" fillId="0" borderId="0" xfId="0" applyNumberFormat="1" applyAlignment="1">
      <alignment vertical="center"/>
    </xf>
    <xf numFmtId="180" fontId="0" fillId="0" borderId="18" xfId="0" applyNumberFormat="1" applyBorder="1" applyAlignment="1" applyProtection="1">
      <alignment vertical="center"/>
      <protection locked="0"/>
    </xf>
    <xf numFmtId="180" fontId="0" fillId="0" borderId="20" xfId="0" applyNumberFormat="1" applyBorder="1" applyAlignment="1" applyProtection="1">
      <alignment vertical="center"/>
      <protection locked="0"/>
    </xf>
    <xf numFmtId="180" fontId="0" fillId="0" borderId="19" xfId="0" applyNumberFormat="1" applyBorder="1" applyAlignment="1" applyProtection="1">
      <alignment vertical="center"/>
      <protection locked="0"/>
    </xf>
    <xf numFmtId="0" fontId="0" fillId="3" borderId="1" xfId="0" applyFill="1" applyBorder="1" applyAlignment="1">
      <alignment horizontal="center" vertical="center"/>
    </xf>
    <xf numFmtId="0" fontId="0" fillId="0" borderId="1" xfId="0" applyBorder="1" applyAlignment="1" applyProtection="1">
      <alignment horizontal="left" vertical="center"/>
      <protection locked="0"/>
    </xf>
    <xf numFmtId="0" fontId="0" fillId="3" borderId="18" xfId="0" applyFill="1" applyBorder="1" applyAlignment="1">
      <alignment horizontal="center" vertical="center"/>
    </xf>
    <xf numFmtId="0" fontId="0" fillId="3" borderId="20" xfId="0" applyFill="1" applyBorder="1" applyAlignment="1">
      <alignment horizontal="center" vertical="center"/>
    </xf>
    <xf numFmtId="0" fontId="0" fillId="0" borderId="20"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3" borderId="25" xfId="0" applyFill="1" applyBorder="1" applyAlignment="1">
      <alignment horizontal="center" vertical="center"/>
    </xf>
    <xf numFmtId="0" fontId="0" fillId="0" borderId="0" xfId="0" applyAlignment="1">
      <alignment wrapText="1"/>
    </xf>
    <xf numFmtId="49" fontId="12" fillId="3" borderId="0" xfId="0" applyNumberFormat="1" applyFont="1" applyFill="1" applyAlignment="1" applyProtection="1">
      <alignment horizontal="right"/>
      <protection locked="0"/>
    </xf>
    <xf numFmtId="0" fontId="0" fillId="3" borderId="0" xfId="0" applyFill="1" applyProtection="1">
      <protection locked="0"/>
    </xf>
    <xf numFmtId="0" fontId="0" fillId="3" borderId="0" xfId="0" applyFill="1" applyAlignment="1" applyProtection="1">
      <alignment shrinkToFit="1"/>
      <protection locked="0"/>
    </xf>
    <xf numFmtId="176" fontId="6" fillId="0" borderId="0" xfId="0" applyNumberFormat="1" applyFont="1" applyAlignment="1">
      <alignment horizontal="center" vertical="center"/>
    </xf>
    <xf numFmtId="3" fontId="0" fillId="0" borderId="1" xfId="0" applyNumberFormat="1" applyBorder="1" applyAlignment="1" applyProtection="1">
      <alignment vertical="center"/>
      <protection locked="0"/>
    </xf>
    <xf numFmtId="0" fontId="0" fillId="6" borderId="1" xfId="0" applyFill="1" applyBorder="1" applyAlignment="1">
      <alignment horizontal="left" vertical="center" shrinkToFit="1"/>
    </xf>
    <xf numFmtId="0" fontId="6" fillId="6" borderId="1" xfId="0" applyFont="1" applyFill="1" applyBorder="1" applyAlignment="1">
      <alignment horizontal="center" vertical="center"/>
    </xf>
    <xf numFmtId="0" fontId="6" fillId="2" borderId="1" xfId="0" applyFont="1" applyFill="1" applyBorder="1" applyAlignment="1">
      <alignment horizontal="center"/>
    </xf>
    <xf numFmtId="0" fontId="0" fillId="12" borderId="22" xfId="0" applyFill="1" applyBorder="1" applyAlignment="1">
      <alignment horizontal="center"/>
    </xf>
    <xf numFmtId="0" fontId="0" fillId="12" borderId="1" xfId="0" applyFill="1" applyBorder="1" applyAlignment="1">
      <alignment horizontal="center"/>
    </xf>
    <xf numFmtId="0" fontId="0" fillId="0" borderId="1" xfId="0" applyBorder="1" applyAlignment="1" applyProtection="1">
      <alignment shrinkToFit="1"/>
      <protection locked="0"/>
    </xf>
    <xf numFmtId="0" fontId="0" fillId="0" borderId="22" xfId="0" applyBorder="1" applyAlignment="1" applyProtection="1">
      <alignment shrinkToFit="1"/>
      <protection locked="0"/>
    </xf>
    <xf numFmtId="38" fontId="0" fillId="0" borderId="1" xfId="3" applyFont="1" applyBorder="1" applyAlignment="1" applyProtection="1">
      <alignment shrinkToFit="1"/>
      <protection locked="0"/>
    </xf>
    <xf numFmtId="3" fontId="6"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49" fontId="0" fillId="0" borderId="1" xfId="0" applyNumberFormat="1" applyBorder="1" applyAlignment="1">
      <alignment horizontal="right" vertical="center"/>
    </xf>
    <xf numFmtId="0" fontId="0" fillId="0" borderId="23" xfId="0" applyBorder="1" applyAlignment="1">
      <alignment vertical="center"/>
    </xf>
    <xf numFmtId="0" fontId="0" fillId="0" borderId="22" xfId="0" applyBorder="1" applyAlignment="1">
      <alignment vertical="center"/>
    </xf>
    <xf numFmtId="0" fontId="22" fillId="0" borderId="27" xfId="0" applyFont="1" applyBorder="1" applyAlignment="1">
      <alignment horizontal="left" wrapText="1"/>
    </xf>
    <xf numFmtId="0" fontId="22" fillId="0" borderId="0" xfId="0" applyFont="1" applyAlignment="1">
      <alignment horizontal="left"/>
    </xf>
    <xf numFmtId="0" fontId="6" fillId="2" borderId="1" xfId="0" applyFont="1" applyFill="1" applyBorder="1" applyAlignment="1" applyProtection="1">
      <alignment horizontal="center"/>
      <protection locked="0"/>
    </xf>
    <xf numFmtId="0" fontId="6" fillId="0" borderId="0" xfId="0" applyFont="1" applyAlignment="1">
      <alignment wrapText="1"/>
    </xf>
    <xf numFmtId="0" fontId="0" fillId="0" borderId="1" xfId="0" applyBorder="1" applyAlignment="1" applyProtection="1">
      <alignment vertical="top" wrapText="1"/>
      <protection locked="0"/>
    </xf>
    <xf numFmtId="0" fontId="0" fillId="12" borderId="1" xfId="0" applyFill="1" applyBorder="1" applyAlignment="1" applyProtection="1">
      <alignment horizontal="center"/>
      <protection locked="0"/>
    </xf>
    <xf numFmtId="0" fontId="0" fillId="12" borderId="22" xfId="0" applyFill="1" applyBorder="1" applyAlignment="1" applyProtection="1">
      <alignment horizontal="center"/>
      <protection locked="0"/>
    </xf>
    <xf numFmtId="0" fontId="6" fillId="0" borderId="18" xfId="0" applyFont="1" applyBorder="1" applyAlignment="1" applyProtection="1">
      <alignment horizontal="center" shrinkToFit="1"/>
      <protection locked="0"/>
    </xf>
    <xf numFmtId="0" fontId="6" fillId="0" borderId="20" xfId="0" applyFont="1" applyBorder="1" applyAlignment="1" applyProtection="1">
      <alignment horizontal="center" shrinkToFit="1"/>
      <protection locked="0"/>
    </xf>
    <xf numFmtId="0" fontId="0" fillId="0" borderId="1" xfId="0" applyBorder="1" applyAlignment="1">
      <alignment horizontal="center"/>
    </xf>
    <xf numFmtId="0" fontId="6" fillId="0" borderId="1" xfId="0" applyFont="1" applyBorder="1" applyAlignment="1" applyProtection="1">
      <alignment horizontal="center" shrinkToFit="1"/>
      <protection locked="0"/>
    </xf>
    <xf numFmtId="3" fontId="0" fillId="0" borderId="1" xfId="0" applyNumberFormat="1" applyBorder="1" applyProtection="1">
      <protection locked="0"/>
    </xf>
    <xf numFmtId="0" fontId="23" fillId="0" borderId="18" xfId="0" applyFont="1" applyBorder="1" applyAlignment="1">
      <alignment horizontal="center" shrinkToFit="1"/>
    </xf>
    <xf numFmtId="0" fontId="23" fillId="0" borderId="20" xfId="0" applyFont="1" applyBorder="1" applyAlignment="1">
      <alignment horizontal="center" shrinkToFit="1"/>
    </xf>
    <xf numFmtId="0" fontId="23" fillId="0" borderId="19" xfId="0" applyFont="1" applyBorder="1" applyAlignment="1">
      <alignment horizontal="center" shrinkToFit="1"/>
    </xf>
    <xf numFmtId="0" fontId="0" fillId="0" borderId="1" xfId="0" applyBorder="1" applyAlignment="1">
      <alignment horizontal="center" wrapText="1"/>
    </xf>
    <xf numFmtId="0" fontId="17" fillId="0" borderId="27" xfId="0" applyFont="1" applyBorder="1" applyAlignment="1">
      <alignment horizontal="left" shrinkToFit="1"/>
    </xf>
    <xf numFmtId="3" fontId="0" fillId="0" borderId="27" xfId="0" applyNumberFormat="1" applyBorder="1" applyProtection="1">
      <protection locked="0"/>
    </xf>
    <xf numFmtId="0" fontId="6" fillId="0" borderId="18" xfId="0" applyFont="1" applyBorder="1" applyAlignment="1" applyProtection="1">
      <alignment horizontal="left" shrinkToFit="1"/>
      <protection locked="0"/>
    </xf>
    <xf numFmtId="0" fontId="6" fillId="0" borderId="20" xfId="0" applyFont="1" applyBorder="1" applyAlignment="1" applyProtection="1">
      <alignment horizontal="left" shrinkToFit="1"/>
      <protection locked="0"/>
    </xf>
    <xf numFmtId="0" fontId="6" fillId="0" borderId="19" xfId="0" applyFont="1" applyBorder="1" applyAlignment="1" applyProtection="1">
      <alignment horizontal="left" shrinkToFit="1"/>
      <protection locked="0"/>
    </xf>
  </cellXfs>
  <cellStyles count="4">
    <cellStyle name="パーセント" xfId="1" builtinId="5"/>
    <cellStyle name="ハイパーリンク" xfId="2" builtinId="8"/>
    <cellStyle name="桁区切り" xfId="3" builtinId="6"/>
    <cellStyle name="標準" xfId="0" builtinId="0"/>
  </cellStyles>
  <dxfs count="8">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theme="7"/>
        </patternFill>
      </fill>
    </dxf>
    <dxf>
      <fill>
        <patternFill>
          <bgColor theme="7"/>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0</xdr:colOff>
      <xdr:row>2</xdr:row>
      <xdr:rowOff>0</xdr:rowOff>
    </xdr:from>
    <xdr:to>
      <xdr:col>39</xdr:col>
      <xdr:colOff>0</xdr:colOff>
      <xdr:row>7</xdr:row>
      <xdr:rowOff>85725</xdr:rowOff>
    </xdr:to>
    <xdr:sp macro="" textlink="">
      <xdr:nvSpPr>
        <xdr:cNvPr id="2" name="テキスト ボックス 1">
          <a:extLst>
            <a:ext uri="{FF2B5EF4-FFF2-40B4-BE49-F238E27FC236}">
              <a16:creationId xmlns:a16="http://schemas.microsoft.com/office/drawing/2014/main" id="{2E61B2D3-074A-41E7-9601-E200D0E32F19}"/>
            </a:ext>
          </a:extLst>
        </xdr:cNvPr>
        <xdr:cNvSpPr txBox="1"/>
      </xdr:nvSpPr>
      <xdr:spPr>
        <a:xfrm>
          <a:off x="6019800" y="247650"/>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27</xdr:col>
      <xdr:colOff>0</xdr:colOff>
      <xdr:row>2</xdr:row>
      <xdr:rowOff>0</xdr:rowOff>
    </xdr:from>
    <xdr:to>
      <xdr:col>40</xdr:col>
      <xdr:colOff>0</xdr:colOff>
      <xdr:row>7</xdr:row>
      <xdr:rowOff>85725</xdr:rowOff>
    </xdr:to>
    <xdr:sp macro="" textlink="">
      <xdr:nvSpPr>
        <xdr:cNvPr id="3" name="テキスト ボックス 2">
          <a:extLst>
            <a:ext uri="{FF2B5EF4-FFF2-40B4-BE49-F238E27FC236}">
              <a16:creationId xmlns:a16="http://schemas.microsoft.com/office/drawing/2014/main" id="{14360CE9-959D-4813-A0DE-B924C348E630}"/>
            </a:ext>
          </a:extLst>
        </xdr:cNvPr>
        <xdr:cNvSpPr txBox="1"/>
      </xdr:nvSpPr>
      <xdr:spPr>
        <a:xfrm>
          <a:off x="6257925" y="247650"/>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twoCellAnchor>
    <xdr:from>
      <xdr:col>28</xdr:col>
      <xdr:colOff>228599</xdr:colOff>
      <xdr:row>25</xdr:row>
      <xdr:rowOff>38099</xdr:rowOff>
    </xdr:from>
    <xdr:to>
      <xdr:col>41</xdr:col>
      <xdr:colOff>133349</xdr:colOff>
      <xdr:row>29</xdr:row>
      <xdr:rowOff>19050</xdr:rowOff>
    </xdr:to>
    <xdr:sp macro="" textlink="">
      <xdr:nvSpPr>
        <xdr:cNvPr id="2" name="テキスト ボックス 1">
          <a:extLst>
            <a:ext uri="{FF2B5EF4-FFF2-40B4-BE49-F238E27FC236}">
              <a16:creationId xmlns:a16="http://schemas.microsoft.com/office/drawing/2014/main" id="{F845FEDC-9151-4E11-93ED-7B5E42F0225F}"/>
            </a:ext>
          </a:extLst>
        </xdr:cNvPr>
        <xdr:cNvSpPr txBox="1"/>
      </xdr:nvSpPr>
      <xdr:spPr>
        <a:xfrm>
          <a:off x="6724649" y="5638799"/>
          <a:ext cx="3000375" cy="933451"/>
        </a:xfrm>
        <a:prstGeom prst="wedgeRectCallout">
          <a:avLst>
            <a:gd name="adj1" fmla="val -69646"/>
            <a:gd name="adj2" fmla="val 32016"/>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25</a:t>
          </a:r>
          <a:r>
            <a:rPr kumimoji="1" lang="ja-JP" altLang="en-US" sz="1100"/>
            <a:t>年</a:t>
          </a:r>
          <a:r>
            <a:rPr kumimoji="1" lang="en-US" altLang="ja-JP" sz="1100"/>
            <a:t>1</a:t>
          </a:r>
          <a:r>
            <a:rPr kumimoji="1" lang="ja-JP" altLang="en-US" sz="1100"/>
            <a:t>月</a:t>
          </a:r>
          <a:r>
            <a:rPr kumimoji="1" lang="en-US" altLang="ja-JP" sz="1100"/>
            <a:t>31</a:t>
          </a:r>
          <a:r>
            <a:rPr kumimoji="1" lang="ja-JP" altLang="en-US" sz="1100"/>
            <a:t>日より早く事業が完了した場合は、</a:t>
          </a:r>
          <a:endParaRPr kumimoji="1" lang="en-US" altLang="ja-JP" sz="1100"/>
        </a:p>
        <a:p>
          <a:pPr algn="l"/>
          <a:r>
            <a:rPr kumimoji="1" lang="ja-JP" altLang="en-US" sz="1100"/>
            <a:t>共通項目（入力）シートの事業期間終了日を実際の終了日に変更してください。</a:t>
          </a:r>
          <a:endParaRPr kumimoji="1" lang="en-US" altLang="ja-JP"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28575</xdr:colOff>
      <xdr:row>11</xdr:row>
      <xdr:rowOff>19050</xdr:rowOff>
    </xdr:from>
    <xdr:to>
      <xdr:col>37</xdr:col>
      <xdr:colOff>85725</xdr:colOff>
      <xdr:row>15</xdr:row>
      <xdr:rowOff>9526</xdr:rowOff>
    </xdr:to>
    <xdr:sp macro="" textlink="">
      <xdr:nvSpPr>
        <xdr:cNvPr id="4" name="テキスト ボックス 3">
          <a:extLst>
            <a:ext uri="{FF2B5EF4-FFF2-40B4-BE49-F238E27FC236}">
              <a16:creationId xmlns:a16="http://schemas.microsoft.com/office/drawing/2014/main" id="{D59E4758-C696-4D30-923D-DC556A11122A}"/>
            </a:ext>
          </a:extLst>
        </xdr:cNvPr>
        <xdr:cNvSpPr txBox="1"/>
      </xdr:nvSpPr>
      <xdr:spPr>
        <a:xfrm>
          <a:off x="6219825" y="3086100"/>
          <a:ext cx="2676525" cy="12382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補助対象経費は、</a:t>
          </a:r>
          <a:endParaRPr kumimoji="1" lang="en-US" altLang="ja-JP" sz="1100"/>
        </a:p>
        <a:p>
          <a:pPr algn="l"/>
          <a:r>
            <a:rPr kumimoji="1" lang="ja-JP" altLang="en-US" sz="1100"/>
            <a:t>①費目をプルダウンメニューから選択</a:t>
          </a:r>
          <a:endParaRPr kumimoji="1" lang="en-US" altLang="ja-JP" sz="1100"/>
        </a:p>
        <a:p>
          <a:pPr algn="l"/>
          <a:r>
            <a:rPr kumimoji="1" lang="ja-JP" altLang="en-US" sz="1100"/>
            <a:t>②品目名を入力</a:t>
          </a:r>
          <a:endParaRPr kumimoji="1" lang="en-US" altLang="ja-JP" sz="1100"/>
        </a:p>
        <a:p>
          <a:pPr algn="l"/>
          <a:r>
            <a:rPr kumimoji="1" lang="ja-JP" altLang="en-US" sz="1100"/>
            <a:t>対象経費を入力</a:t>
          </a:r>
        </a:p>
      </xdr:txBody>
    </xdr:sp>
    <xdr:clientData/>
  </xdr:twoCellAnchor>
  <xdr:twoCellAnchor>
    <xdr:from>
      <xdr:col>25</xdr:col>
      <xdr:colOff>228600</xdr:colOff>
      <xdr:row>2</xdr:row>
      <xdr:rowOff>200025</xdr:rowOff>
    </xdr:from>
    <xdr:to>
      <xdr:col>37</xdr:col>
      <xdr:colOff>114300</xdr:colOff>
      <xdr:row>6</xdr:row>
      <xdr:rowOff>1</xdr:rowOff>
    </xdr:to>
    <xdr:sp macro="" textlink="">
      <xdr:nvSpPr>
        <xdr:cNvPr id="3" name="テキスト ボックス 2">
          <a:extLst>
            <a:ext uri="{FF2B5EF4-FFF2-40B4-BE49-F238E27FC236}">
              <a16:creationId xmlns:a16="http://schemas.microsoft.com/office/drawing/2014/main" id="{07B2740B-AB11-47EB-BA1A-591938AB3A0E}"/>
            </a:ext>
          </a:extLst>
        </xdr:cNvPr>
        <xdr:cNvSpPr txBox="1"/>
      </xdr:nvSpPr>
      <xdr:spPr>
        <a:xfrm>
          <a:off x="6181725" y="742950"/>
          <a:ext cx="2743200" cy="781051"/>
        </a:xfrm>
        <a:prstGeom prst="wedgeRectCallout">
          <a:avLst>
            <a:gd name="adj1" fmla="val -34980"/>
            <a:gd name="adj2" fmla="val 3252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26</xdr:col>
      <xdr:colOff>19050</xdr:colOff>
      <xdr:row>15</xdr:row>
      <xdr:rowOff>219075</xdr:rowOff>
    </xdr:from>
    <xdr:to>
      <xdr:col>39</xdr:col>
      <xdr:colOff>123825</xdr:colOff>
      <xdr:row>20</xdr:row>
      <xdr:rowOff>142875</xdr:rowOff>
    </xdr:to>
    <xdr:sp macro="" textlink="">
      <xdr:nvSpPr>
        <xdr:cNvPr id="5" name="テキスト ボックス 4">
          <a:extLst>
            <a:ext uri="{FF2B5EF4-FFF2-40B4-BE49-F238E27FC236}">
              <a16:creationId xmlns:a16="http://schemas.microsoft.com/office/drawing/2014/main" id="{628B29FE-BE86-48B9-9B8E-BB6CC0843E77}"/>
            </a:ext>
          </a:extLst>
        </xdr:cNvPr>
        <xdr:cNvSpPr txBox="1"/>
      </xdr:nvSpPr>
      <xdr:spPr>
        <a:xfrm>
          <a:off x="6210300" y="4533900"/>
          <a:ext cx="3200400" cy="1114425"/>
        </a:xfrm>
        <a:prstGeom prst="wedgeRectCallout">
          <a:avLst>
            <a:gd name="adj1" fmla="val -56152"/>
            <a:gd name="adj2" fmla="val -1183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行を追加する場合は、行全体を指定してコピーし、</a:t>
          </a:r>
          <a:r>
            <a:rPr lang="ja-JP" altLang="en-US"/>
            <a:t>右クリックで「コピーしたセルの挿入」を選択してください。</a:t>
          </a:r>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27</xdr:col>
      <xdr:colOff>0</xdr:colOff>
      <xdr:row>18</xdr:row>
      <xdr:rowOff>76199</xdr:rowOff>
    </xdr:from>
    <xdr:to>
      <xdr:col>40</xdr:col>
      <xdr:colOff>0</xdr:colOff>
      <xdr:row>24</xdr:row>
      <xdr:rowOff>0</xdr:rowOff>
    </xdr:to>
    <xdr:sp macro="" textlink="">
      <xdr:nvSpPr>
        <xdr:cNvPr id="2" name="テキスト ボックス 1">
          <a:extLst>
            <a:ext uri="{FF2B5EF4-FFF2-40B4-BE49-F238E27FC236}">
              <a16:creationId xmlns:a16="http://schemas.microsoft.com/office/drawing/2014/main" id="{6FC9DA97-A487-451C-B7C2-D8151DC6F2F0}"/>
            </a:ext>
          </a:extLst>
        </xdr:cNvPr>
        <xdr:cNvSpPr txBox="1"/>
      </xdr:nvSpPr>
      <xdr:spPr>
        <a:xfrm>
          <a:off x="6257925" y="3771899"/>
          <a:ext cx="3095625" cy="1238251"/>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５０万円（税抜）以上の財産のみ</a:t>
          </a:r>
          <a:endParaRPr kumimoji="1" lang="en-US" altLang="ja-JP" sz="1100">
            <a:solidFill>
              <a:srgbClr val="FF0000"/>
            </a:solidFill>
          </a:endParaRPr>
        </a:p>
        <a:p>
          <a:pPr algn="l"/>
          <a:r>
            <a:rPr kumimoji="1" lang="ja-JP" altLang="en-US" sz="1100"/>
            <a:t>入力ください。</a:t>
          </a:r>
          <a:endParaRPr kumimoji="1" lang="en-US" altLang="ja-JP" sz="1100"/>
        </a:p>
      </xdr:txBody>
    </xdr:sp>
    <xdr:clientData/>
  </xdr:twoCellAnchor>
  <xdr:twoCellAnchor>
    <xdr:from>
      <xdr:col>27</xdr:col>
      <xdr:colOff>0</xdr:colOff>
      <xdr:row>7</xdr:row>
      <xdr:rowOff>0</xdr:rowOff>
    </xdr:from>
    <xdr:to>
      <xdr:col>40</xdr:col>
      <xdr:colOff>0</xdr:colOff>
      <xdr:row>12</xdr:row>
      <xdr:rowOff>161925</xdr:rowOff>
    </xdr:to>
    <xdr:sp macro="" textlink="">
      <xdr:nvSpPr>
        <xdr:cNvPr id="3" name="テキスト ボックス 2">
          <a:extLst>
            <a:ext uri="{FF2B5EF4-FFF2-40B4-BE49-F238E27FC236}">
              <a16:creationId xmlns:a16="http://schemas.microsoft.com/office/drawing/2014/main" id="{2FD534E5-64DF-4807-ABB0-2E1C51548657}"/>
            </a:ext>
          </a:extLst>
        </xdr:cNvPr>
        <xdr:cNvSpPr txBox="1"/>
      </xdr:nvSpPr>
      <xdr:spPr>
        <a:xfrm>
          <a:off x="6257925" y="1352550"/>
          <a:ext cx="3095625" cy="1190625"/>
        </a:xfrm>
        <a:prstGeom prst="wedgeRectCallout">
          <a:avLst>
            <a:gd name="adj1" fmla="val -58064"/>
            <a:gd name="adj2" fmla="val 694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endParaRPr kumimoji="1" lang="en-US" altLang="ja-JP" sz="1100"/>
        </a:p>
        <a:p>
          <a:endParaRPr kumimoji="1" lang="en-US" altLang="ja-JP" sz="1100"/>
        </a:p>
        <a:p>
          <a:r>
            <a:rPr kumimoji="1" lang="en-US" altLang="ja-JP" sz="1100">
              <a:solidFill>
                <a:srgbClr val="FF0000"/>
              </a:solidFill>
            </a:rPr>
            <a:t>※</a:t>
          </a:r>
          <a:r>
            <a:rPr kumimoji="1" lang="ja-JP" altLang="en-US" sz="1100">
              <a:solidFill>
                <a:srgbClr val="FF0000"/>
              </a:solidFill>
            </a:rPr>
            <a:t>日付は、実績報告日となります。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27</xdr:col>
      <xdr:colOff>0</xdr:colOff>
      <xdr:row>1</xdr:row>
      <xdr:rowOff>0</xdr:rowOff>
    </xdr:from>
    <xdr:to>
      <xdr:col>40</xdr:col>
      <xdr:colOff>0</xdr:colOff>
      <xdr:row>6</xdr:row>
      <xdr:rowOff>209550</xdr:rowOff>
    </xdr:to>
    <xdr:sp macro="" textlink="">
      <xdr:nvSpPr>
        <xdr:cNvPr id="3" name="テキスト ボックス 2">
          <a:extLst>
            <a:ext uri="{FF2B5EF4-FFF2-40B4-BE49-F238E27FC236}">
              <a16:creationId xmlns:a16="http://schemas.microsoft.com/office/drawing/2014/main" id="{5E2432CC-5264-48C4-9D8F-EEE26A8992D1}"/>
            </a:ext>
          </a:extLst>
        </xdr:cNvPr>
        <xdr:cNvSpPr txBox="1"/>
      </xdr:nvSpPr>
      <xdr:spPr>
        <a:xfrm>
          <a:off x="6257925" y="123825"/>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0</xdr:colOff>
      <xdr:row>12</xdr:row>
      <xdr:rowOff>28575</xdr:rowOff>
    </xdr:to>
    <xdr:sp macro="" textlink="">
      <xdr:nvSpPr>
        <xdr:cNvPr id="2" name="テキスト ボックス 1">
          <a:extLst>
            <a:ext uri="{FF2B5EF4-FFF2-40B4-BE49-F238E27FC236}">
              <a16:creationId xmlns:a16="http://schemas.microsoft.com/office/drawing/2014/main" id="{8B179547-838E-4092-B94D-A6D7B18BA33E}"/>
            </a:ext>
          </a:extLst>
        </xdr:cNvPr>
        <xdr:cNvSpPr txBox="1"/>
      </xdr:nvSpPr>
      <xdr:spPr>
        <a:xfrm>
          <a:off x="685800" y="714375"/>
          <a:ext cx="4800600" cy="217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画像データを張り付けて下さい。</a:t>
          </a:r>
          <a:endParaRPr kumimoji="1" lang="en-US" altLang="ja-JP" sz="1100"/>
        </a:p>
        <a:p>
          <a:pPr algn="ctr"/>
          <a:endParaRPr kumimoji="1" lang="en-US" altLang="ja-JP" sz="1100"/>
        </a:p>
        <a:p>
          <a:pPr algn="ctr"/>
          <a:endParaRPr kumimoji="1" lang="en-US" altLang="ja-JP" sz="1100"/>
        </a:p>
        <a:p>
          <a:pPr algn="ctr"/>
          <a:r>
            <a:rPr kumimoji="1" lang="ja-JP" altLang="en-US" sz="1100" b="1" u="sng"/>
            <a:t>口座番号、口座名義（カタカナの名義含む）が明確に</a:t>
          </a:r>
          <a:endParaRPr kumimoji="1" lang="en-US" altLang="ja-JP" sz="1100" b="1" u="sng"/>
        </a:p>
        <a:p>
          <a:pPr algn="ctr"/>
          <a:r>
            <a:rPr kumimoji="1" lang="ja-JP" altLang="en-US" sz="1100" b="1" u="sng"/>
            <a:t>確認できる画像を添付してください。</a:t>
          </a:r>
          <a:endParaRPr kumimoji="1" lang="en-US" altLang="ja-JP" sz="1100" b="1" u="sng"/>
        </a:p>
        <a:p>
          <a:pPr algn="ctr"/>
          <a:endParaRPr kumimoji="1" lang="en-US" altLang="ja-JP" sz="1100" b="1" u="sng"/>
        </a:p>
        <a:p>
          <a:pPr algn="ctr"/>
          <a:r>
            <a:rPr kumimoji="1" lang="ja-JP" altLang="en-US" sz="1100" b="0" u="none"/>
            <a:t>・通帳の表紙と</a:t>
          </a:r>
          <a:r>
            <a:rPr kumimoji="1" lang="en-US" altLang="ja-JP" sz="1100" b="0" u="none"/>
            <a:t>1</a:t>
          </a:r>
          <a:r>
            <a:rPr kumimoji="1" lang="ja-JP" altLang="en-US" sz="1100" b="0" u="none"/>
            <a:t>ページ目の見開きをコピーしてください。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28</xdr:col>
      <xdr:colOff>0</xdr:colOff>
      <xdr:row>5</xdr:row>
      <xdr:rowOff>0</xdr:rowOff>
    </xdr:from>
    <xdr:to>
      <xdr:col>34</xdr:col>
      <xdr:colOff>209550</xdr:colOff>
      <xdr:row>8</xdr:row>
      <xdr:rowOff>88901</xdr:rowOff>
    </xdr:to>
    <xdr:sp macro="" textlink="">
      <xdr:nvSpPr>
        <xdr:cNvPr id="2" name="テキスト ボックス 1">
          <a:extLst>
            <a:ext uri="{FF2B5EF4-FFF2-40B4-BE49-F238E27FC236}">
              <a16:creationId xmlns:a16="http://schemas.microsoft.com/office/drawing/2014/main" id="{E21F8923-6906-40C0-8164-38BAE509975D}"/>
            </a:ext>
          </a:extLst>
        </xdr:cNvPr>
        <xdr:cNvSpPr txBox="1"/>
      </xdr:nvSpPr>
      <xdr:spPr>
        <a:xfrm>
          <a:off x="6496050" y="857250"/>
          <a:ext cx="1638300" cy="708026"/>
        </a:xfrm>
        <a:prstGeom prst="wedgeRectCallout">
          <a:avLst>
            <a:gd name="adj1" fmla="val -84294"/>
            <a:gd name="adj2" fmla="val 5195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日付を入力ください。</a:t>
          </a:r>
        </a:p>
      </xdr:txBody>
    </xdr:sp>
    <xdr:clientData/>
  </xdr:twoCellAnchor>
  <xdr:twoCellAnchor>
    <xdr:from>
      <xdr:col>28</xdr:col>
      <xdr:colOff>0</xdr:colOff>
      <xdr:row>21</xdr:row>
      <xdr:rowOff>0</xdr:rowOff>
    </xdr:from>
    <xdr:to>
      <xdr:col>41</xdr:col>
      <xdr:colOff>0</xdr:colOff>
      <xdr:row>26</xdr:row>
      <xdr:rowOff>0</xdr:rowOff>
    </xdr:to>
    <xdr:sp macro="" textlink="">
      <xdr:nvSpPr>
        <xdr:cNvPr id="4" name="テキスト ボックス 3">
          <a:extLst>
            <a:ext uri="{FF2B5EF4-FFF2-40B4-BE49-F238E27FC236}">
              <a16:creationId xmlns:a16="http://schemas.microsoft.com/office/drawing/2014/main" id="{6D1C89CF-401C-4F65-9AE0-2852473F2CDF}"/>
            </a:ext>
          </a:extLst>
        </xdr:cNvPr>
        <xdr:cNvSpPr txBox="1"/>
      </xdr:nvSpPr>
      <xdr:spPr>
        <a:xfrm>
          <a:off x="6496050" y="4410075"/>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１．～３．に入力ください。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28</xdr:col>
      <xdr:colOff>152400</xdr:colOff>
      <xdr:row>5</xdr:row>
      <xdr:rowOff>209550</xdr:rowOff>
    </xdr:from>
    <xdr:to>
      <xdr:col>35</xdr:col>
      <xdr:colOff>123825</xdr:colOff>
      <xdr:row>8</xdr:row>
      <xdr:rowOff>184151</xdr:rowOff>
    </xdr:to>
    <xdr:sp macro="" textlink="">
      <xdr:nvSpPr>
        <xdr:cNvPr id="2" name="テキスト ボックス 1">
          <a:extLst>
            <a:ext uri="{FF2B5EF4-FFF2-40B4-BE49-F238E27FC236}">
              <a16:creationId xmlns:a16="http://schemas.microsoft.com/office/drawing/2014/main" id="{ACFE781D-C8FF-4546-A111-7A3117B270F2}"/>
            </a:ext>
          </a:extLst>
        </xdr:cNvPr>
        <xdr:cNvSpPr txBox="1"/>
      </xdr:nvSpPr>
      <xdr:spPr>
        <a:xfrm>
          <a:off x="6648450" y="1066800"/>
          <a:ext cx="1638300" cy="708026"/>
        </a:xfrm>
        <a:prstGeom prst="wedgeRectCallout">
          <a:avLst>
            <a:gd name="adj1" fmla="val -98248"/>
            <a:gd name="adj2" fmla="val 3850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日付を入力ください。</a:t>
          </a:r>
        </a:p>
      </xdr:txBody>
    </xdr:sp>
    <xdr:clientData/>
  </xdr:twoCellAnchor>
  <xdr:twoCellAnchor>
    <xdr:from>
      <xdr:col>26</xdr:col>
      <xdr:colOff>152400</xdr:colOff>
      <xdr:row>28</xdr:row>
      <xdr:rowOff>142875</xdr:rowOff>
    </xdr:from>
    <xdr:to>
      <xdr:col>40</xdr:col>
      <xdr:colOff>133350</xdr:colOff>
      <xdr:row>35</xdr:row>
      <xdr:rowOff>123825</xdr:rowOff>
    </xdr:to>
    <xdr:sp macro="" textlink="">
      <xdr:nvSpPr>
        <xdr:cNvPr id="4" name="テキスト ボックス 3">
          <a:extLst>
            <a:ext uri="{FF2B5EF4-FFF2-40B4-BE49-F238E27FC236}">
              <a16:creationId xmlns:a16="http://schemas.microsoft.com/office/drawing/2014/main" id="{43F0D757-06DB-4251-B9B1-7FB28F39101A}"/>
            </a:ext>
          </a:extLst>
        </xdr:cNvPr>
        <xdr:cNvSpPr txBox="1"/>
      </xdr:nvSpPr>
      <xdr:spPr>
        <a:xfrm>
          <a:off x="6172200" y="5867400"/>
          <a:ext cx="3314700" cy="1543050"/>
        </a:xfrm>
        <a:prstGeom prst="wedgeRectCallout">
          <a:avLst>
            <a:gd name="adj1" fmla="val -51274"/>
            <a:gd name="adj2" fmla="val 7857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３．（１）（２）（３）について入力ください。</a:t>
          </a:r>
          <a:endParaRPr kumimoji="1" lang="en-US" altLang="ja-JP" sz="1100"/>
        </a:p>
        <a:p>
          <a:endParaRPr kumimoji="1" lang="en-US" altLang="ja-JP" sz="1100"/>
        </a:p>
        <a:p>
          <a:r>
            <a:rPr kumimoji="1" lang="en-US" altLang="ja-JP" sz="1100"/>
            <a:t>※</a:t>
          </a:r>
          <a:r>
            <a:rPr kumimoji="1" lang="ja-JP" altLang="en-US" sz="1100"/>
            <a:t>売上は申請時の直近決算期を</a:t>
          </a:r>
          <a:r>
            <a:rPr kumimoji="1" lang="en-US" altLang="ja-JP" sz="1100"/>
            <a:t>0</a:t>
          </a:r>
          <a:r>
            <a:rPr kumimoji="1" lang="ja-JP" altLang="en-US" sz="1100"/>
            <a:t>年目とし、</a:t>
          </a:r>
          <a:endParaRPr kumimoji="1" lang="en-US" altLang="ja-JP" sz="1100"/>
        </a:p>
        <a:p>
          <a:r>
            <a:rPr kumimoji="1" lang="ja-JP" altLang="en-US" sz="1100"/>
            <a:t>　</a:t>
          </a:r>
          <a:r>
            <a:rPr kumimoji="1" lang="ja-JP" altLang="en-US" sz="1100" b="1"/>
            <a:t>決算期の事業期間</a:t>
          </a:r>
          <a:r>
            <a:rPr kumimoji="1" lang="en-US" altLang="ja-JP" sz="1100" b="1"/>
            <a:t>1</a:t>
          </a:r>
          <a:r>
            <a:rPr kumimoji="1" lang="ja-JP" altLang="en-US" sz="1100" b="1"/>
            <a:t>年間</a:t>
          </a:r>
          <a:r>
            <a:rPr kumimoji="1" lang="ja-JP" altLang="en-US" sz="1100"/>
            <a:t>で計算してください。</a:t>
          </a:r>
          <a:endParaRPr kumimoji="1" lang="en-US" altLang="ja-JP" sz="1100"/>
        </a:p>
        <a:p>
          <a:r>
            <a:rPr kumimoji="1" lang="en-US" altLang="ja-JP" sz="1100"/>
            <a:t>※</a:t>
          </a:r>
          <a:r>
            <a:rPr kumimoji="1" lang="ja-JP" altLang="en-US" sz="1100"/>
            <a:t>事業完了後、</a:t>
          </a:r>
          <a:r>
            <a:rPr kumimoji="1" lang="en-US" altLang="ja-JP" sz="1100"/>
            <a:t>3</a:t>
          </a:r>
          <a:r>
            <a:rPr kumimoji="1" lang="ja-JP" altLang="en-US" sz="1100"/>
            <a:t>年間報告が必要です。</a:t>
          </a:r>
        </a:p>
      </xdr:txBody>
    </xdr:sp>
    <xdr:clientData/>
  </xdr:twoCellAnchor>
  <xdr:twoCellAnchor>
    <xdr:from>
      <xdr:col>28</xdr:col>
      <xdr:colOff>171450</xdr:colOff>
      <xdr:row>1</xdr:row>
      <xdr:rowOff>66675</xdr:rowOff>
    </xdr:from>
    <xdr:to>
      <xdr:col>37</xdr:col>
      <xdr:colOff>152401</xdr:colOff>
      <xdr:row>4</xdr:row>
      <xdr:rowOff>203201</xdr:rowOff>
    </xdr:to>
    <xdr:sp macro="" textlink="">
      <xdr:nvSpPr>
        <xdr:cNvPr id="5" name="テキスト ボックス 4">
          <a:extLst>
            <a:ext uri="{FF2B5EF4-FFF2-40B4-BE49-F238E27FC236}">
              <a16:creationId xmlns:a16="http://schemas.microsoft.com/office/drawing/2014/main" id="{D528718B-62D7-4640-8D3D-AEF72DCE5C19}"/>
            </a:ext>
          </a:extLst>
        </xdr:cNvPr>
        <xdr:cNvSpPr txBox="1"/>
      </xdr:nvSpPr>
      <xdr:spPr>
        <a:xfrm>
          <a:off x="6667500" y="190500"/>
          <a:ext cx="2124076" cy="736601"/>
        </a:xfrm>
        <a:prstGeom prst="wedgeRectCallout">
          <a:avLst>
            <a:gd name="adj1" fmla="val -84859"/>
            <a:gd name="adj2" fmla="val 397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u="sng"/>
            <a:t>直近の決算書とともに</a:t>
          </a:r>
          <a:r>
            <a:rPr kumimoji="1" lang="ja-JP" altLang="en-US" sz="1100"/>
            <a:t>県連の定める日までに提出ください。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9525</xdr:colOff>
      <xdr:row>23</xdr:row>
      <xdr:rowOff>104775</xdr:rowOff>
    </xdr:from>
    <xdr:to>
      <xdr:col>37</xdr:col>
      <xdr:colOff>66675</xdr:colOff>
      <xdr:row>27</xdr:row>
      <xdr:rowOff>95251</xdr:rowOff>
    </xdr:to>
    <xdr:sp macro="" textlink="">
      <xdr:nvSpPr>
        <xdr:cNvPr id="4" name="テキスト ボックス 3">
          <a:extLst>
            <a:ext uri="{FF2B5EF4-FFF2-40B4-BE49-F238E27FC236}">
              <a16:creationId xmlns:a16="http://schemas.microsoft.com/office/drawing/2014/main" id="{96990ECE-CD67-42B4-817B-54A4B56EFFF7}"/>
            </a:ext>
          </a:extLst>
        </xdr:cNvPr>
        <xdr:cNvSpPr txBox="1"/>
      </xdr:nvSpPr>
      <xdr:spPr>
        <a:xfrm>
          <a:off x="6419850" y="5838825"/>
          <a:ext cx="2676525" cy="12382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補助対象経費は、</a:t>
          </a:r>
          <a:endParaRPr kumimoji="1" lang="en-US" altLang="ja-JP" sz="1100"/>
        </a:p>
        <a:p>
          <a:pPr algn="l"/>
          <a:r>
            <a:rPr kumimoji="1" lang="ja-JP" altLang="en-US" sz="1100"/>
            <a:t>①費目をプルダウンメニューから選択</a:t>
          </a:r>
          <a:endParaRPr kumimoji="1" lang="en-US" altLang="ja-JP" sz="1100"/>
        </a:p>
        <a:p>
          <a:pPr algn="l"/>
          <a:r>
            <a:rPr kumimoji="1" lang="ja-JP" altLang="en-US" sz="1100"/>
            <a:t>②品目名を入力</a:t>
          </a:r>
          <a:endParaRPr kumimoji="1" lang="en-US" altLang="ja-JP" sz="1100"/>
        </a:p>
        <a:p>
          <a:pPr algn="l"/>
          <a:r>
            <a:rPr kumimoji="1" lang="ja-JP" altLang="en-US" sz="1100"/>
            <a:t>対象経費を入力</a:t>
          </a:r>
        </a:p>
      </xdr:txBody>
    </xdr:sp>
    <xdr:clientData/>
  </xdr:twoCellAnchor>
  <xdr:twoCellAnchor>
    <xdr:from>
      <xdr:col>26</xdr:col>
      <xdr:colOff>0</xdr:colOff>
      <xdr:row>31</xdr:row>
      <xdr:rowOff>0</xdr:rowOff>
    </xdr:from>
    <xdr:to>
      <xdr:col>37</xdr:col>
      <xdr:colOff>57150</xdr:colOff>
      <xdr:row>37</xdr:row>
      <xdr:rowOff>171451</xdr:rowOff>
    </xdr:to>
    <xdr:sp macro="" textlink="">
      <xdr:nvSpPr>
        <xdr:cNvPr id="5" name="テキスト ボックス 4">
          <a:extLst>
            <a:ext uri="{FF2B5EF4-FFF2-40B4-BE49-F238E27FC236}">
              <a16:creationId xmlns:a16="http://schemas.microsoft.com/office/drawing/2014/main" id="{15432ECA-6448-40CC-B2C1-261936091AC7}"/>
            </a:ext>
          </a:extLst>
        </xdr:cNvPr>
        <xdr:cNvSpPr txBox="1"/>
      </xdr:nvSpPr>
      <xdr:spPr>
        <a:xfrm>
          <a:off x="6191250" y="7905750"/>
          <a:ext cx="2676525" cy="12382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事業全体の売上ではなく、</a:t>
          </a:r>
          <a:endParaRPr kumimoji="1" lang="en-US" altLang="ja-JP" sz="1100"/>
        </a:p>
        <a:p>
          <a:pPr algn="l"/>
          <a:r>
            <a:rPr kumimoji="1" lang="ja-JP" altLang="en-US" sz="1100" u="sng"/>
            <a:t>本事業で投資を行う取り組みから生じる売上高を記載</a:t>
          </a:r>
          <a:r>
            <a:rPr kumimoji="1" lang="ja-JP" altLang="en-US" sz="1100"/>
            <a:t>ください。</a:t>
          </a:r>
          <a:endParaRPr kumimoji="1" lang="en-US" altLang="ja-JP" sz="1100"/>
        </a:p>
      </xdr:txBody>
    </xdr:sp>
    <xdr:clientData/>
  </xdr:twoCellAnchor>
  <xdr:twoCellAnchor>
    <xdr:from>
      <xdr:col>26</xdr:col>
      <xdr:colOff>0</xdr:colOff>
      <xdr:row>3</xdr:row>
      <xdr:rowOff>0</xdr:rowOff>
    </xdr:from>
    <xdr:to>
      <xdr:col>35</xdr:col>
      <xdr:colOff>0</xdr:colOff>
      <xdr:row>7</xdr:row>
      <xdr:rowOff>219076</xdr:rowOff>
    </xdr:to>
    <xdr:sp macro="" textlink="">
      <xdr:nvSpPr>
        <xdr:cNvPr id="6" name="テキスト ボックス 5">
          <a:extLst>
            <a:ext uri="{FF2B5EF4-FFF2-40B4-BE49-F238E27FC236}">
              <a16:creationId xmlns:a16="http://schemas.microsoft.com/office/drawing/2014/main" id="{647CBB63-2A3B-426A-8C26-052FECD53181}"/>
            </a:ext>
          </a:extLst>
        </xdr:cNvPr>
        <xdr:cNvSpPr txBox="1"/>
      </xdr:nvSpPr>
      <xdr:spPr>
        <a:xfrm>
          <a:off x="6191250" y="238125"/>
          <a:ext cx="2143125" cy="12382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26</xdr:col>
      <xdr:colOff>123825</xdr:colOff>
      <xdr:row>12</xdr:row>
      <xdr:rowOff>152400</xdr:rowOff>
    </xdr:from>
    <xdr:to>
      <xdr:col>36</xdr:col>
      <xdr:colOff>228600</xdr:colOff>
      <xdr:row>16</xdr:row>
      <xdr:rowOff>200026</xdr:rowOff>
    </xdr:to>
    <xdr:sp macro="" textlink="">
      <xdr:nvSpPr>
        <xdr:cNvPr id="2" name="テキスト ボックス 1">
          <a:extLst>
            <a:ext uri="{FF2B5EF4-FFF2-40B4-BE49-F238E27FC236}">
              <a16:creationId xmlns:a16="http://schemas.microsoft.com/office/drawing/2014/main" id="{B6D39C16-3E39-4BFB-8C1C-72766F9A9419}"/>
            </a:ext>
          </a:extLst>
        </xdr:cNvPr>
        <xdr:cNvSpPr txBox="1"/>
      </xdr:nvSpPr>
      <xdr:spPr>
        <a:xfrm>
          <a:off x="6315075" y="2828925"/>
          <a:ext cx="2486025" cy="1057276"/>
        </a:xfrm>
        <a:prstGeom prst="wedgeRectCallout">
          <a:avLst>
            <a:gd name="adj1" fmla="val -61202"/>
            <a:gd name="adj2" fmla="val -6723"/>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申請時は、</a:t>
          </a:r>
          <a:r>
            <a:rPr kumimoji="1" lang="en-US" altLang="ja-JP" sz="1100"/>
            <a:t>2026</a:t>
          </a:r>
          <a:r>
            <a:rPr kumimoji="1" lang="ja-JP" altLang="en-US" sz="1100"/>
            <a:t>年</a:t>
          </a:r>
          <a:r>
            <a:rPr kumimoji="1" lang="en-US" altLang="ja-JP" sz="1100"/>
            <a:t>1</a:t>
          </a:r>
          <a:r>
            <a:rPr kumimoji="1" lang="ja-JP" altLang="en-US" sz="1100"/>
            <a:t>月</a:t>
          </a:r>
          <a:r>
            <a:rPr kumimoji="1" lang="en-US" altLang="ja-JP" sz="1100"/>
            <a:t>31</a:t>
          </a:r>
          <a:r>
            <a:rPr kumimoji="1" lang="ja-JP" altLang="en-US" sz="1100"/>
            <a:t>日で申請。</a:t>
          </a:r>
          <a:endParaRPr kumimoji="1" lang="en-US" altLang="ja-JP" sz="1100"/>
        </a:p>
        <a:p>
          <a:pPr algn="l"/>
          <a:r>
            <a:rPr kumimoji="1" lang="ja-JP" altLang="en-US" sz="1100"/>
            <a:t>実績報告時には、実際の事業完了日に変更してください。</a:t>
          </a:r>
          <a:endParaRPr kumimoji="1" lang="en-US" altLang="ja-JP" sz="1100"/>
        </a:p>
      </xdr:txBody>
    </xdr:sp>
    <xdr:clientData/>
  </xdr:twoCellAnchor>
  <xdr:twoCellAnchor>
    <xdr:from>
      <xdr:col>26</xdr:col>
      <xdr:colOff>9524</xdr:colOff>
      <xdr:row>27</xdr:row>
      <xdr:rowOff>180974</xdr:rowOff>
    </xdr:from>
    <xdr:to>
      <xdr:col>44</xdr:col>
      <xdr:colOff>38099</xdr:colOff>
      <xdr:row>30</xdr:row>
      <xdr:rowOff>180974</xdr:rowOff>
    </xdr:to>
    <xdr:sp macro="" textlink="">
      <xdr:nvSpPr>
        <xdr:cNvPr id="8" name="テキスト ボックス 7">
          <a:extLst>
            <a:ext uri="{FF2B5EF4-FFF2-40B4-BE49-F238E27FC236}">
              <a16:creationId xmlns:a16="http://schemas.microsoft.com/office/drawing/2014/main" id="{CA9119C0-2390-4F8B-9508-0BE8AA48AC7C}"/>
            </a:ext>
          </a:extLst>
        </xdr:cNvPr>
        <xdr:cNvSpPr txBox="1"/>
      </xdr:nvSpPr>
      <xdr:spPr>
        <a:xfrm>
          <a:off x="6419849" y="7162799"/>
          <a:ext cx="4314825" cy="714375"/>
        </a:xfrm>
        <a:prstGeom prst="wedgeRectCallout">
          <a:avLst>
            <a:gd name="adj1" fmla="val -55557"/>
            <a:gd name="adj2" fmla="val -933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行を追加する場合は、行全体を指定してコピーし、</a:t>
          </a:r>
          <a:r>
            <a:rPr lang="ja-JP" altLang="en-US"/>
            <a:t>右クリックで「コピーしたセルの挿入」を選択してください。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14</xdr:col>
      <xdr:colOff>38100</xdr:colOff>
      <xdr:row>7</xdr:row>
      <xdr:rowOff>238125</xdr:rowOff>
    </xdr:to>
    <xdr:sp macro="" textlink="">
      <xdr:nvSpPr>
        <xdr:cNvPr id="2" name="テキスト ボックス 1">
          <a:extLst>
            <a:ext uri="{FF2B5EF4-FFF2-40B4-BE49-F238E27FC236}">
              <a16:creationId xmlns:a16="http://schemas.microsoft.com/office/drawing/2014/main" id="{67A3F497-A73E-497D-9181-A6412F421200}"/>
            </a:ext>
          </a:extLst>
        </xdr:cNvPr>
        <xdr:cNvSpPr txBox="1"/>
      </xdr:nvSpPr>
      <xdr:spPr>
        <a:xfrm>
          <a:off x="8096250" y="238125"/>
          <a:ext cx="2781300" cy="1638300"/>
        </a:xfrm>
        <a:prstGeom prst="wedgeRectCallout">
          <a:avLst>
            <a:gd name="adj1" fmla="val -71724"/>
            <a:gd name="adj2" fmla="val 28470"/>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共通項目の申請日を参照し、</a:t>
          </a:r>
          <a:endParaRPr kumimoji="1" lang="en-US" altLang="ja-JP" sz="1100"/>
        </a:p>
        <a:p>
          <a:pPr algn="l"/>
          <a:r>
            <a:rPr kumimoji="1" lang="ja-JP" altLang="en-US" sz="1100"/>
            <a:t>直近</a:t>
          </a:r>
          <a:r>
            <a:rPr kumimoji="1" lang="en-US" altLang="ja-JP" sz="1100"/>
            <a:t>6</a:t>
          </a:r>
          <a:r>
            <a:rPr kumimoji="1" lang="ja-JP" altLang="en-US" sz="1100"/>
            <a:t>ケ月が表示されています。</a:t>
          </a:r>
          <a:endParaRPr kumimoji="1" lang="en-US" altLang="ja-JP" sz="1100"/>
        </a:p>
        <a:p>
          <a:pPr algn="l"/>
          <a:endParaRPr kumimoji="1" lang="en-US" altLang="ja-JP" sz="1100"/>
        </a:p>
        <a:p>
          <a:pPr algn="l"/>
          <a:r>
            <a:rPr kumimoji="1" lang="ja-JP" altLang="en-US" sz="1100"/>
            <a:t>この期間で、連続する３ケ月で</a:t>
          </a:r>
          <a:endParaRPr kumimoji="1" lang="en-US" altLang="ja-JP" sz="1100"/>
        </a:p>
        <a:p>
          <a:pPr algn="l"/>
          <a:r>
            <a:rPr kumimoji="1" lang="ja-JP" altLang="en-US" sz="1100"/>
            <a:t>要件に該当する売上高を入力ください。</a:t>
          </a:r>
          <a:endParaRPr kumimoji="1" lang="en-US" altLang="ja-JP" sz="1100"/>
        </a:p>
      </xdr:txBody>
    </xdr:sp>
    <xdr:clientData/>
  </xdr:twoCellAnchor>
  <xdr:twoCellAnchor>
    <xdr:from>
      <xdr:col>10</xdr:col>
      <xdr:colOff>0</xdr:colOff>
      <xdr:row>8</xdr:row>
      <xdr:rowOff>0</xdr:rowOff>
    </xdr:from>
    <xdr:to>
      <xdr:col>14</xdr:col>
      <xdr:colOff>38100</xdr:colOff>
      <xdr:row>14</xdr:row>
      <xdr:rowOff>257175</xdr:rowOff>
    </xdr:to>
    <xdr:sp macro="" textlink="">
      <xdr:nvSpPr>
        <xdr:cNvPr id="3" name="テキスト ボックス 2">
          <a:extLst>
            <a:ext uri="{FF2B5EF4-FFF2-40B4-BE49-F238E27FC236}">
              <a16:creationId xmlns:a16="http://schemas.microsoft.com/office/drawing/2014/main" id="{0EF9AED1-C571-4AF3-A973-5005C66E4CF7}"/>
            </a:ext>
          </a:extLst>
        </xdr:cNvPr>
        <xdr:cNvSpPr txBox="1"/>
      </xdr:nvSpPr>
      <xdr:spPr>
        <a:xfrm>
          <a:off x="8096250" y="2019300"/>
          <a:ext cx="2781300" cy="1638300"/>
        </a:xfrm>
        <a:prstGeom prst="wedgeRectCallout">
          <a:avLst>
            <a:gd name="adj1" fmla="val -73778"/>
            <a:gd name="adj2" fmla="val 23819"/>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上記に対応する売上高を入力ください。</a:t>
          </a:r>
          <a:endParaRPr kumimoji="1" lang="en-US" altLang="ja-JP" sz="1100"/>
        </a:p>
        <a:p>
          <a:pPr algn="l"/>
          <a:endParaRPr kumimoji="1" lang="en-US" altLang="ja-JP" sz="1100"/>
        </a:p>
        <a:p>
          <a:pPr algn="l"/>
          <a:r>
            <a:rPr kumimoji="1" lang="en-US" altLang="ja-JP" sz="1100"/>
            <a:t>2018</a:t>
          </a:r>
          <a:r>
            <a:rPr kumimoji="1" lang="ja-JP" altLang="en-US" sz="1100"/>
            <a:t>、</a:t>
          </a:r>
          <a:r>
            <a:rPr kumimoji="1" lang="en-US" altLang="ja-JP" sz="1100"/>
            <a:t>2019</a:t>
          </a:r>
          <a:r>
            <a:rPr kumimoji="1" lang="ja-JP" altLang="en-US" sz="1100"/>
            <a:t>どちらか一方を入力ください。</a:t>
          </a:r>
          <a:endParaRPr kumimoji="1" lang="en-US" altLang="ja-JP" sz="1100"/>
        </a:p>
        <a:p>
          <a:pPr algn="l"/>
          <a:endParaRPr kumimoji="1" lang="en-US" altLang="ja-JP" sz="1100"/>
        </a:p>
        <a:p>
          <a:pPr algn="l"/>
          <a:r>
            <a:rPr kumimoji="1" lang="en-US" altLang="ja-JP" sz="1100">
              <a:solidFill>
                <a:srgbClr val="FF0000"/>
              </a:solidFill>
            </a:rPr>
            <a:t>※2018</a:t>
          </a:r>
          <a:r>
            <a:rPr kumimoji="1" lang="ja-JP" altLang="en-US" sz="1100">
              <a:solidFill>
                <a:srgbClr val="FF0000"/>
              </a:solidFill>
            </a:rPr>
            <a:t>年～</a:t>
          </a:r>
          <a:r>
            <a:rPr kumimoji="1" lang="en-US" altLang="ja-JP" sz="1100">
              <a:solidFill>
                <a:srgbClr val="FF0000"/>
              </a:solidFill>
            </a:rPr>
            <a:t>2019</a:t>
          </a:r>
          <a:r>
            <a:rPr kumimoji="1" lang="ja-JP" altLang="en-US" sz="1100">
              <a:solidFill>
                <a:srgbClr val="FF0000"/>
              </a:solidFill>
            </a:rPr>
            <a:t>年をまたぐ場合は、</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2018</a:t>
          </a:r>
          <a:r>
            <a:rPr kumimoji="1" lang="ja-JP" altLang="en-US" sz="1100">
              <a:solidFill>
                <a:srgbClr val="FF0000"/>
              </a:solidFill>
            </a:rPr>
            <a:t>年の行へ入力ください。</a:t>
          </a:r>
          <a:endParaRPr kumimoji="1" lang="en-US" altLang="ja-JP" sz="1100">
            <a:solidFill>
              <a:srgbClr val="FF0000"/>
            </a:solidFill>
          </a:endParaRPr>
        </a:p>
      </xdr:txBody>
    </xdr:sp>
    <xdr:clientData/>
  </xdr:twoCellAnchor>
  <xdr:twoCellAnchor>
    <xdr:from>
      <xdr:col>10</xdr:col>
      <xdr:colOff>0</xdr:colOff>
      <xdr:row>16</xdr:row>
      <xdr:rowOff>0</xdr:rowOff>
    </xdr:from>
    <xdr:to>
      <xdr:col>14</xdr:col>
      <xdr:colOff>0</xdr:colOff>
      <xdr:row>24</xdr:row>
      <xdr:rowOff>238126</xdr:rowOff>
    </xdr:to>
    <xdr:sp macro="" textlink="">
      <xdr:nvSpPr>
        <xdr:cNvPr id="4" name="テキスト ボックス 3">
          <a:extLst>
            <a:ext uri="{FF2B5EF4-FFF2-40B4-BE49-F238E27FC236}">
              <a16:creationId xmlns:a16="http://schemas.microsoft.com/office/drawing/2014/main" id="{CB63A057-A137-4331-AA0B-7D4F6B616EE0}"/>
            </a:ext>
          </a:extLst>
        </xdr:cNvPr>
        <xdr:cNvSpPr txBox="1"/>
      </xdr:nvSpPr>
      <xdr:spPr>
        <a:xfrm>
          <a:off x="8096250" y="4019550"/>
          <a:ext cx="2743200" cy="1238251"/>
        </a:xfrm>
        <a:prstGeom prst="wedgeRectCallout">
          <a:avLst>
            <a:gd name="adj1" fmla="val -34980"/>
            <a:gd name="adj2" fmla="val 3252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xdr:rowOff>
    </xdr:from>
    <xdr:to>
      <xdr:col>24</xdr:col>
      <xdr:colOff>0</xdr:colOff>
      <xdr:row>21</xdr:row>
      <xdr:rowOff>0</xdr:rowOff>
    </xdr:to>
    <xdr:sp macro="" textlink="">
      <xdr:nvSpPr>
        <xdr:cNvPr id="2" name="テキスト ボックス 1">
          <a:extLst>
            <a:ext uri="{FF2B5EF4-FFF2-40B4-BE49-F238E27FC236}">
              <a16:creationId xmlns:a16="http://schemas.microsoft.com/office/drawing/2014/main" id="{028DB3EA-457F-4265-AB47-96A7BED858FA}"/>
            </a:ext>
          </a:extLst>
        </xdr:cNvPr>
        <xdr:cNvSpPr txBox="1"/>
      </xdr:nvSpPr>
      <xdr:spPr>
        <a:xfrm>
          <a:off x="0" y="476251"/>
          <a:ext cx="5715000" cy="4524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1100" b="1"/>
            <a:t>別紙</a:t>
          </a:r>
          <a:endParaRPr kumimoji="1" lang="en-US" altLang="ja-JP" sz="1100" b="1"/>
        </a:p>
        <a:p>
          <a:endParaRPr kumimoji="1" lang="ja-JP" altLang="en-US" sz="1100" b="1"/>
        </a:p>
        <a:p>
          <a:endParaRPr kumimoji="1" lang="ja-JP" altLang="en-US" sz="1100" b="1"/>
        </a:p>
        <a:p>
          <a:pPr algn="ctr"/>
          <a:r>
            <a:rPr kumimoji="1" lang="ja-JP" altLang="en-US" sz="1400" b="1"/>
            <a:t>施設の所有権に関する誓約事項</a:t>
          </a:r>
        </a:p>
        <a:p>
          <a:endParaRPr kumimoji="1" lang="en-US" altLang="ja-JP" sz="1100" b="1"/>
        </a:p>
        <a:p>
          <a:endParaRPr kumimoji="1" lang="ja-JP" altLang="en-US" sz="1100" b="1"/>
        </a:p>
        <a:p>
          <a:r>
            <a:rPr kumimoji="1" lang="ja-JP" altLang="en-US" sz="1100" b="1"/>
            <a:t>　当社（個人の場合は私、団体の場合は当団体）は、補助金の交付を申請するにあたって、下記について誓約いたします。</a:t>
          </a:r>
          <a:endParaRPr kumimoji="1" lang="en-US" altLang="ja-JP" sz="1100" b="1"/>
        </a:p>
        <a:p>
          <a:r>
            <a:rPr kumimoji="1" lang="ja-JP" altLang="en-US" sz="1100" b="1" baseline="0"/>
            <a:t> 　</a:t>
          </a:r>
          <a:r>
            <a:rPr kumimoji="1" lang="ja-JP" altLang="en-US" sz="1100" b="1"/>
            <a:t>この誓約が虚偽であり、またはこの誓約に反したことにより、当社が不利益を被ることとなっても、異議は一切申し立てません。</a:t>
          </a:r>
        </a:p>
        <a:p>
          <a:endParaRPr kumimoji="1" lang="en-US" altLang="ja-JP" sz="1100" b="1"/>
        </a:p>
        <a:p>
          <a:endParaRPr kumimoji="1" lang="ja-JP" altLang="en-US" sz="1100" b="1"/>
        </a:p>
        <a:p>
          <a:pPr algn="ctr"/>
          <a:r>
            <a:rPr kumimoji="1" lang="ja-JP" altLang="en-US" sz="1100" b="1"/>
            <a:t>記</a:t>
          </a:r>
        </a:p>
        <a:p>
          <a:endParaRPr kumimoji="1" lang="en-US" altLang="ja-JP" sz="1100" b="1"/>
        </a:p>
        <a:p>
          <a:endParaRPr kumimoji="1" lang="ja-JP" altLang="en-US" sz="1100" b="1"/>
        </a:p>
        <a:p>
          <a:r>
            <a:rPr kumimoji="1" lang="ja-JP" altLang="en-US" sz="1100" b="1"/>
            <a:t>　補助対象経費として計上する施設改修費の対象施設は、当社または当社の役員等（個人の場合はその者、法人の場合は役員、団体の場合は代表者、理事等、その他の経営に実質的に関与している者をいう。）である以下の者が所有権を有しています。</a:t>
          </a:r>
        </a:p>
      </xdr:txBody>
    </xdr:sp>
    <xdr:clientData/>
  </xdr:twoCellAnchor>
  <xdr:twoCellAnchor>
    <xdr:from>
      <xdr:col>26</xdr:col>
      <xdr:colOff>0</xdr:colOff>
      <xdr:row>1</xdr:row>
      <xdr:rowOff>0</xdr:rowOff>
    </xdr:from>
    <xdr:to>
      <xdr:col>39</xdr:col>
      <xdr:colOff>0</xdr:colOff>
      <xdr:row>6</xdr:row>
      <xdr:rowOff>0</xdr:rowOff>
    </xdr:to>
    <xdr:sp macro="" textlink="">
      <xdr:nvSpPr>
        <xdr:cNvPr id="3" name="テキスト ボックス 2">
          <a:extLst>
            <a:ext uri="{FF2B5EF4-FFF2-40B4-BE49-F238E27FC236}">
              <a16:creationId xmlns:a16="http://schemas.microsoft.com/office/drawing/2014/main" id="{06968C3B-40E1-4984-810A-6F889B6157BC}"/>
            </a:ext>
          </a:extLst>
        </xdr:cNvPr>
        <xdr:cNvSpPr txBox="1"/>
      </xdr:nvSpPr>
      <xdr:spPr>
        <a:xfrm>
          <a:off x="6191250" y="238125"/>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施設改修費のある場合には、</a:t>
          </a:r>
          <a:endParaRPr kumimoji="1" lang="en-US" altLang="ja-JP" sz="1100"/>
        </a:p>
        <a:p>
          <a:r>
            <a:rPr kumimoji="1" lang="ja-JP" altLang="en-US" sz="1100"/>
            <a:t>入力が必要です。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24</xdr:col>
      <xdr:colOff>189000</xdr:colOff>
      <xdr:row>38</xdr:row>
      <xdr:rowOff>0</xdr:rowOff>
    </xdr:to>
    <xdr:sp macro="" textlink="">
      <xdr:nvSpPr>
        <xdr:cNvPr id="2" name="テキスト ボックス 1">
          <a:extLst>
            <a:ext uri="{FF2B5EF4-FFF2-40B4-BE49-F238E27FC236}">
              <a16:creationId xmlns:a16="http://schemas.microsoft.com/office/drawing/2014/main" id="{016ACB10-1D6B-4DDC-A7EA-8093D16CC338}"/>
            </a:ext>
          </a:extLst>
        </xdr:cNvPr>
        <xdr:cNvSpPr txBox="1"/>
      </xdr:nvSpPr>
      <xdr:spPr>
        <a:xfrm>
          <a:off x="0" y="476250"/>
          <a:ext cx="5904000" cy="857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1100" b="1"/>
            <a:t>別紙</a:t>
          </a:r>
          <a:endParaRPr kumimoji="1" lang="en-US" altLang="ja-JP" sz="1100" b="1"/>
        </a:p>
        <a:p>
          <a:endParaRPr kumimoji="1" lang="ja-JP" altLang="en-US" sz="1100" b="1"/>
        </a:p>
        <a:p>
          <a:endParaRPr kumimoji="1" lang="ja-JP" altLang="en-US" sz="1100" b="1"/>
        </a:p>
        <a:p>
          <a:pPr algn="ctr"/>
          <a:r>
            <a:rPr kumimoji="1" lang="ja-JP" altLang="en-US" sz="1400" b="1"/>
            <a:t>暴力団排除に関する誓約事項</a:t>
          </a:r>
        </a:p>
        <a:p>
          <a:endParaRPr kumimoji="1" lang="en-US" altLang="ja-JP" sz="1100" b="1"/>
        </a:p>
        <a:p>
          <a:endParaRPr kumimoji="1" lang="ja-JP" altLang="en-US" sz="1100" b="1"/>
        </a:p>
        <a:p>
          <a:r>
            <a:rPr kumimoji="1" lang="ja-JP" altLang="en-US" sz="1100" b="1"/>
            <a:t>　当社（個人である場合は私、団体である場合は当団体）は、補助金の交付の申請をするに</a:t>
          </a:r>
        </a:p>
        <a:p>
          <a:r>
            <a:rPr kumimoji="1" lang="ja-JP" altLang="en-US" sz="1100" b="1"/>
            <a:t>当たって、また、補助事業の実施期間内及び完了後においては、下記のいずれにも該当しな</a:t>
          </a:r>
        </a:p>
        <a:p>
          <a:r>
            <a:rPr kumimoji="1" lang="ja-JP" altLang="en-US" sz="1100" b="1"/>
            <a:t>いことを誓約いたします。この誓約が虚偽であり、又はこの誓約に反したことにより、当方</a:t>
          </a:r>
        </a:p>
        <a:p>
          <a:r>
            <a:rPr kumimoji="1" lang="ja-JP" altLang="en-US" sz="1100" b="1"/>
            <a:t>が不利益を被ることとなっても、異議は一切申し立てません。</a:t>
          </a:r>
        </a:p>
        <a:p>
          <a:endParaRPr kumimoji="1" lang="en-US" altLang="ja-JP" sz="1100" b="1"/>
        </a:p>
        <a:p>
          <a:endParaRPr kumimoji="1" lang="ja-JP" altLang="en-US" sz="1100" b="1"/>
        </a:p>
        <a:p>
          <a:pPr algn="ctr"/>
          <a:r>
            <a:rPr kumimoji="1" lang="ja-JP" altLang="en-US" sz="1100" b="1"/>
            <a:t>記</a:t>
          </a:r>
        </a:p>
        <a:p>
          <a:endParaRPr kumimoji="1" lang="en-US" altLang="ja-JP" sz="1100" b="1"/>
        </a:p>
        <a:p>
          <a:endParaRPr kumimoji="1" lang="ja-JP" altLang="en-US" sz="1100" b="1"/>
        </a:p>
        <a:p>
          <a:r>
            <a:rPr kumimoji="1" lang="ja-JP" altLang="en-US" sz="1100" b="1"/>
            <a:t>（１） 法人等（個人、法人又は団体をいう。）が、暴力団（暴力団員による不当な行為の防止</a:t>
          </a:r>
        </a:p>
        <a:p>
          <a:r>
            <a:rPr kumimoji="1" lang="ja-JP" altLang="en-US" sz="1100" b="1"/>
            <a:t>　　　等に関する法律（平成３年法律第</a:t>
          </a:r>
          <a:r>
            <a:rPr kumimoji="1" lang="en-US" altLang="ja-JP" sz="1100" b="1"/>
            <a:t>77</a:t>
          </a:r>
          <a:r>
            <a:rPr kumimoji="1" lang="ja-JP" altLang="en-US" sz="1100" b="1"/>
            <a:t>号）第２条第２号に規定する暴力団をいう。以下同　　　</a:t>
          </a:r>
          <a:endParaRPr kumimoji="1" lang="en-US" altLang="ja-JP" sz="1100" b="1"/>
        </a:p>
        <a:p>
          <a:r>
            <a:rPr kumimoji="1" lang="ja-JP" altLang="en-US" sz="1100" b="1"/>
            <a:t>　　　じ。）であるとき又は法人等の役員等（個人である場合はその者、法人である場合は役</a:t>
          </a:r>
          <a:endParaRPr kumimoji="1" lang="en-US" altLang="ja-JP" sz="1100" b="1"/>
        </a:p>
        <a:p>
          <a:r>
            <a:rPr kumimoji="1" lang="ja-JP" altLang="en-US" sz="1100" b="1"/>
            <a:t>　　　員、団体である場合は代表者、理事等、その他経営に実質的に関与している者をいう。</a:t>
          </a:r>
          <a:endParaRPr kumimoji="1" lang="en-US" altLang="ja-JP" sz="1100" b="1"/>
        </a:p>
        <a:p>
          <a:r>
            <a:rPr kumimoji="1" lang="ja-JP" altLang="en-US" sz="1100" b="1"/>
            <a:t>　　　以下同じ。）が、暴力団員（同法第２条第６号に規定する暴力団員をいう。以下同</a:t>
          </a:r>
          <a:endParaRPr kumimoji="1" lang="en-US" altLang="ja-JP" sz="1100" b="1"/>
        </a:p>
        <a:p>
          <a:r>
            <a:rPr kumimoji="1" lang="ja-JP" altLang="en-US" sz="1100" b="1"/>
            <a:t>　　　じ。）であるとき。</a:t>
          </a:r>
        </a:p>
        <a:p>
          <a:endParaRPr kumimoji="1" lang="ja-JP" altLang="en-US" sz="1100" b="1"/>
        </a:p>
        <a:p>
          <a:r>
            <a:rPr kumimoji="1" lang="ja-JP" altLang="en-US" sz="1100" b="1"/>
            <a:t>（２）役員等が、自己、自社若しくは第三者の不正の利益を図る目的又は第三者に損害を加え</a:t>
          </a:r>
        </a:p>
        <a:p>
          <a:r>
            <a:rPr kumimoji="1" lang="ja-JP" altLang="en-US" sz="1100" b="1"/>
            <a:t>　　　る目的をもって、暴力団又は暴力団員を利用するなどしているとき。</a:t>
          </a:r>
        </a:p>
        <a:p>
          <a:endParaRPr kumimoji="1" lang="ja-JP" altLang="en-US" sz="1100" b="1"/>
        </a:p>
        <a:p>
          <a:r>
            <a:rPr kumimoji="1" lang="ja-JP" altLang="en-US" sz="1100" b="1"/>
            <a:t>（３）役員等が、暴力団又は暴力団員に対して、資金等を供給し、又は便宜を供与するなど直</a:t>
          </a:r>
        </a:p>
        <a:p>
          <a:r>
            <a:rPr kumimoji="1" lang="ja-JP" altLang="en-US" sz="1100" b="1"/>
            <a:t>　　　接的あるいは積極的に暴力団の維持、運営に協力し、若しくは関与しているとき。</a:t>
          </a:r>
        </a:p>
        <a:p>
          <a:endParaRPr kumimoji="1" lang="ja-JP" altLang="en-US" sz="1100" b="1"/>
        </a:p>
        <a:p>
          <a:r>
            <a:rPr kumimoji="1" lang="ja-JP" altLang="en-US" sz="1100" b="1"/>
            <a:t>（４）役員等が、暴力団又は暴力団員であることを知りながらこれと社会的に非難されるべ</a:t>
          </a:r>
        </a:p>
        <a:p>
          <a:r>
            <a:rPr kumimoji="1" lang="ja-JP" altLang="en-US" sz="1100" b="1"/>
            <a:t>　　　き関係を有しているとき。</a:t>
          </a:r>
        </a:p>
      </xdr:txBody>
    </xdr:sp>
    <xdr:clientData/>
  </xdr:twoCellAnchor>
  <xdr:twoCellAnchor>
    <xdr:from>
      <xdr:col>26</xdr:col>
      <xdr:colOff>0</xdr:colOff>
      <xdr:row>1</xdr:row>
      <xdr:rowOff>0</xdr:rowOff>
    </xdr:from>
    <xdr:to>
      <xdr:col>39</xdr:col>
      <xdr:colOff>0</xdr:colOff>
      <xdr:row>6</xdr:row>
      <xdr:rowOff>0</xdr:rowOff>
    </xdr:to>
    <xdr:sp macro="" textlink="">
      <xdr:nvSpPr>
        <xdr:cNvPr id="4" name="テキスト ボックス 3">
          <a:extLst>
            <a:ext uri="{FF2B5EF4-FFF2-40B4-BE49-F238E27FC236}">
              <a16:creationId xmlns:a16="http://schemas.microsoft.com/office/drawing/2014/main" id="{FE97EDAB-000B-4395-95BA-9FE13AA30870}"/>
            </a:ext>
          </a:extLst>
        </xdr:cNvPr>
        <xdr:cNvSpPr txBox="1"/>
      </xdr:nvSpPr>
      <xdr:spPr>
        <a:xfrm>
          <a:off x="6191250" y="238125"/>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0</xdr:colOff>
      <xdr:row>2</xdr:row>
      <xdr:rowOff>0</xdr:rowOff>
    </xdr:from>
    <xdr:to>
      <xdr:col>39</xdr:col>
      <xdr:colOff>0</xdr:colOff>
      <xdr:row>7</xdr:row>
      <xdr:rowOff>85725</xdr:rowOff>
    </xdr:to>
    <xdr:sp macro="" textlink="">
      <xdr:nvSpPr>
        <xdr:cNvPr id="3" name="テキスト ボックス 2">
          <a:extLst>
            <a:ext uri="{FF2B5EF4-FFF2-40B4-BE49-F238E27FC236}">
              <a16:creationId xmlns:a16="http://schemas.microsoft.com/office/drawing/2014/main" id="{87FB7B5F-1C3E-48F1-A341-44E8AD33DFA8}"/>
            </a:ext>
          </a:extLst>
        </xdr:cNvPr>
        <xdr:cNvSpPr txBox="1"/>
      </xdr:nvSpPr>
      <xdr:spPr>
        <a:xfrm>
          <a:off x="6019800" y="247650"/>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228600</xdr:colOff>
      <xdr:row>22</xdr:row>
      <xdr:rowOff>184150</xdr:rowOff>
    </xdr:from>
    <xdr:to>
      <xdr:col>35</xdr:col>
      <xdr:colOff>200025</xdr:colOff>
      <xdr:row>26</xdr:row>
      <xdr:rowOff>53976</xdr:rowOff>
    </xdr:to>
    <xdr:sp macro="" textlink="">
      <xdr:nvSpPr>
        <xdr:cNvPr id="2" name="テキスト ボックス 1">
          <a:extLst>
            <a:ext uri="{FF2B5EF4-FFF2-40B4-BE49-F238E27FC236}">
              <a16:creationId xmlns:a16="http://schemas.microsoft.com/office/drawing/2014/main" id="{D17F50D4-551A-4865-B1E5-E05D069D31AC}"/>
            </a:ext>
          </a:extLst>
        </xdr:cNvPr>
        <xdr:cNvSpPr txBox="1"/>
      </xdr:nvSpPr>
      <xdr:spPr>
        <a:xfrm>
          <a:off x="6724650" y="5070475"/>
          <a:ext cx="1638300" cy="708026"/>
        </a:xfrm>
        <a:prstGeom prst="wedgeRectCallout">
          <a:avLst>
            <a:gd name="adj1" fmla="val -98248"/>
            <a:gd name="adj2" fmla="val 3850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別添の書式は自由です</a:t>
          </a:r>
        </a:p>
      </xdr:txBody>
    </xdr:sp>
    <xdr:clientData/>
  </xdr:twoCellAnchor>
  <xdr:twoCellAnchor>
    <xdr:from>
      <xdr:col>27</xdr:col>
      <xdr:colOff>0</xdr:colOff>
      <xdr:row>1</xdr:row>
      <xdr:rowOff>0</xdr:rowOff>
    </xdr:from>
    <xdr:to>
      <xdr:col>40</xdr:col>
      <xdr:colOff>0</xdr:colOff>
      <xdr:row>6</xdr:row>
      <xdr:rowOff>209550</xdr:rowOff>
    </xdr:to>
    <xdr:sp macro="" textlink="">
      <xdr:nvSpPr>
        <xdr:cNvPr id="4" name="テキスト ボックス 3">
          <a:extLst>
            <a:ext uri="{FF2B5EF4-FFF2-40B4-BE49-F238E27FC236}">
              <a16:creationId xmlns:a16="http://schemas.microsoft.com/office/drawing/2014/main" id="{FB68CA2C-ACAE-47F8-9409-9F44CA06DDED}"/>
            </a:ext>
          </a:extLst>
        </xdr:cNvPr>
        <xdr:cNvSpPr txBox="1"/>
      </xdr:nvSpPr>
      <xdr:spPr>
        <a:xfrm>
          <a:off x="6257925" y="123825"/>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228600</xdr:colOff>
      <xdr:row>22</xdr:row>
      <xdr:rowOff>184150</xdr:rowOff>
    </xdr:from>
    <xdr:to>
      <xdr:col>35</xdr:col>
      <xdr:colOff>200025</xdr:colOff>
      <xdr:row>26</xdr:row>
      <xdr:rowOff>53976</xdr:rowOff>
    </xdr:to>
    <xdr:sp macro="" textlink="">
      <xdr:nvSpPr>
        <xdr:cNvPr id="2" name="テキスト ボックス 1">
          <a:extLst>
            <a:ext uri="{FF2B5EF4-FFF2-40B4-BE49-F238E27FC236}">
              <a16:creationId xmlns:a16="http://schemas.microsoft.com/office/drawing/2014/main" id="{3E37AB2D-37BE-4696-8BDB-EA975A01A952}"/>
            </a:ext>
          </a:extLst>
        </xdr:cNvPr>
        <xdr:cNvSpPr txBox="1"/>
      </xdr:nvSpPr>
      <xdr:spPr>
        <a:xfrm>
          <a:off x="6724650" y="5070475"/>
          <a:ext cx="1638300" cy="708026"/>
        </a:xfrm>
        <a:prstGeom prst="wedgeRectCallout">
          <a:avLst>
            <a:gd name="adj1" fmla="val -98248"/>
            <a:gd name="adj2" fmla="val 3850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別添の書式は自由です</a:t>
          </a:r>
        </a:p>
      </xdr:txBody>
    </xdr:sp>
    <xdr:clientData/>
  </xdr:twoCellAnchor>
  <xdr:twoCellAnchor>
    <xdr:from>
      <xdr:col>27</xdr:col>
      <xdr:colOff>0</xdr:colOff>
      <xdr:row>2</xdr:row>
      <xdr:rowOff>0</xdr:rowOff>
    </xdr:from>
    <xdr:to>
      <xdr:col>40</xdr:col>
      <xdr:colOff>0</xdr:colOff>
      <xdr:row>7</xdr:row>
      <xdr:rowOff>85725</xdr:rowOff>
    </xdr:to>
    <xdr:sp macro="" textlink="">
      <xdr:nvSpPr>
        <xdr:cNvPr id="4" name="テキスト ボックス 3">
          <a:extLst>
            <a:ext uri="{FF2B5EF4-FFF2-40B4-BE49-F238E27FC236}">
              <a16:creationId xmlns:a16="http://schemas.microsoft.com/office/drawing/2014/main" id="{385D783B-9991-476F-B0EF-EF1E8F695D03}"/>
            </a:ext>
          </a:extLst>
        </xdr:cNvPr>
        <xdr:cNvSpPr txBox="1"/>
      </xdr:nvSpPr>
      <xdr:spPr>
        <a:xfrm>
          <a:off x="6257925" y="247650"/>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190500</xdr:colOff>
      <xdr:row>6</xdr:row>
      <xdr:rowOff>12700</xdr:rowOff>
    </xdr:from>
    <xdr:to>
      <xdr:col>35</xdr:col>
      <xdr:colOff>161925</xdr:colOff>
      <xdr:row>8</xdr:row>
      <xdr:rowOff>234951</xdr:rowOff>
    </xdr:to>
    <xdr:sp macro="" textlink="">
      <xdr:nvSpPr>
        <xdr:cNvPr id="2" name="テキスト ボックス 1">
          <a:extLst>
            <a:ext uri="{FF2B5EF4-FFF2-40B4-BE49-F238E27FC236}">
              <a16:creationId xmlns:a16="http://schemas.microsoft.com/office/drawing/2014/main" id="{A2A21F3B-078F-4C9D-A455-77EE99BAFF1C}"/>
            </a:ext>
          </a:extLst>
        </xdr:cNvPr>
        <xdr:cNvSpPr txBox="1"/>
      </xdr:nvSpPr>
      <xdr:spPr>
        <a:xfrm>
          <a:off x="6686550" y="1117600"/>
          <a:ext cx="1638300" cy="708026"/>
        </a:xfrm>
        <a:prstGeom prst="wedgeRectCallout">
          <a:avLst>
            <a:gd name="adj1" fmla="val -98248"/>
            <a:gd name="adj2" fmla="val 3850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日付を入力ください。</a:t>
          </a:r>
        </a:p>
      </xdr:txBody>
    </xdr:sp>
    <xdr:clientData/>
  </xdr:twoCellAnchor>
  <xdr:twoCellAnchor>
    <xdr:from>
      <xdr:col>28</xdr:col>
      <xdr:colOff>152400</xdr:colOff>
      <xdr:row>22</xdr:row>
      <xdr:rowOff>0</xdr:rowOff>
    </xdr:from>
    <xdr:to>
      <xdr:col>37</xdr:col>
      <xdr:colOff>0</xdr:colOff>
      <xdr:row>26</xdr:row>
      <xdr:rowOff>187325</xdr:rowOff>
    </xdr:to>
    <xdr:sp macro="" textlink="">
      <xdr:nvSpPr>
        <xdr:cNvPr id="3" name="テキスト ボックス 2">
          <a:extLst>
            <a:ext uri="{FF2B5EF4-FFF2-40B4-BE49-F238E27FC236}">
              <a16:creationId xmlns:a16="http://schemas.microsoft.com/office/drawing/2014/main" id="{FBDF351B-8995-4C7B-B4D0-1EDEB2DE8F9C}"/>
            </a:ext>
          </a:extLst>
        </xdr:cNvPr>
        <xdr:cNvSpPr txBox="1"/>
      </xdr:nvSpPr>
      <xdr:spPr>
        <a:xfrm>
          <a:off x="6648450" y="4886325"/>
          <a:ext cx="1990725" cy="1025525"/>
        </a:xfrm>
        <a:prstGeom prst="wedgeRectCallout">
          <a:avLst>
            <a:gd name="adj1" fmla="val -80962"/>
            <a:gd name="adj2" fmla="val 18071"/>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１．～３．</a:t>
          </a:r>
          <a:endParaRPr kumimoji="1" lang="en-US" altLang="ja-JP" sz="1100"/>
        </a:p>
        <a:p>
          <a:pPr algn="l"/>
          <a:r>
            <a:rPr kumimoji="1" lang="ja-JP" altLang="en-US" sz="1100"/>
            <a:t>色付きセルに数値を</a:t>
          </a:r>
          <a:endParaRPr kumimoji="1" lang="en-US" altLang="ja-JP" sz="1100"/>
        </a:p>
        <a:p>
          <a:pPr algn="l"/>
          <a:r>
            <a:rPr kumimoji="1" lang="ja-JP" altLang="en-US" sz="1100"/>
            <a:t>入力ください。</a:t>
          </a:r>
        </a:p>
      </xdr:txBody>
    </xdr:sp>
    <xdr:clientData/>
  </xdr:twoCellAnchor>
  <xdr:twoCellAnchor>
    <xdr:from>
      <xdr:col>28</xdr:col>
      <xdr:colOff>180975</xdr:colOff>
      <xdr:row>2</xdr:row>
      <xdr:rowOff>0</xdr:rowOff>
    </xdr:from>
    <xdr:to>
      <xdr:col>35</xdr:col>
      <xdr:colOff>152400</xdr:colOff>
      <xdr:row>5</xdr:row>
      <xdr:rowOff>98426</xdr:rowOff>
    </xdr:to>
    <xdr:sp macro="" textlink="">
      <xdr:nvSpPr>
        <xdr:cNvPr id="4" name="テキスト ボックス 3">
          <a:extLst>
            <a:ext uri="{FF2B5EF4-FFF2-40B4-BE49-F238E27FC236}">
              <a16:creationId xmlns:a16="http://schemas.microsoft.com/office/drawing/2014/main" id="{5BA1BF2A-D948-41AC-A6C4-85D7BFAC865B}"/>
            </a:ext>
          </a:extLst>
        </xdr:cNvPr>
        <xdr:cNvSpPr txBox="1"/>
      </xdr:nvSpPr>
      <xdr:spPr>
        <a:xfrm>
          <a:off x="6677025" y="361950"/>
          <a:ext cx="1638300" cy="708026"/>
        </a:xfrm>
        <a:prstGeom prst="wedgeRectCallout">
          <a:avLst>
            <a:gd name="adj1" fmla="val -98248"/>
            <a:gd name="adj2" fmla="val 3850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rPr>
            <a:t>FAX</a:t>
          </a:r>
          <a:r>
            <a:rPr kumimoji="1" lang="ja-JP" altLang="en-US" sz="1100" b="1">
              <a:solidFill>
                <a:srgbClr val="FF0000"/>
              </a:solidFill>
            </a:rPr>
            <a:t>、メール等での</a:t>
          </a:r>
          <a:endParaRPr kumimoji="1" lang="en-US" altLang="ja-JP" sz="1100" b="1">
            <a:solidFill>
              <a:srgbClr val="FF0000"/>
            </a:solidFill>
          </a:endParaRPr>
        </a:p>
        <a:p>
          <a:pPr algn="l"/>
          <a:r>
            <a:rPr kumimoji="1" lang="ja-JP" altLang="en-US" sz="1100" b="1">
              <a:solidFill>
                <a:srgbClr val="FF0000"/>
              </a:solidFill>
            </a:rPr>
            <a:t>提出で</a:t>
          </a:r>
          <a:r>
            <a:rPr kumimoji="1" lang="en-US" altLang="ja-JP" sz="1100" b="1">
              <a:solidFill>
                <a:srgbClr val="FF0000"/>
              </a:solidFill>
            </a:rPr>
            <a:t>OK</a:t>
          </a:r>
          <a:r>
            <a:rPr kumimoji="1" lang="ja-JP" altLang="en-US" sz="1100" b="1">
              <a:solidFill>
                <a:srgbClr val="FF0000"/>
              </a:solidFill>
            </a:rPr>
            <a:t>です。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F40"/>
  <sheetViews>
    <sheetView showGridLines="0" tabSelected="1" zoomScaleNormal="100" workbookViewId="0">
      <selection activeCell="B7" sqref="B7"/>
    </sheetView>
  </sheetViews>
  <sheetFormatPr defaultRowHeight="18.75"/>
  <cols>
    <col min="1" max="1" width="17.25" bestFit="1" customWidth="1"/>
    <col min="2" max="2" width="49" customWidth="1"/>
    <col min="4" max="4" width="3.625" bestFit="1" customWidth="1"/>
  </cols>
  <sheetData>
    <row r="1" spans="1:6">
      <c r="A1" s="102" t="s">
        <v>16</v>
      </c>
      <c r="B1" s="95" t="s">
        <v>183</v>
      </c>
    </row>
    <row r="2" spans="1:6">
      <c r="A2" s="103"/>
      <c r="B2" s="96" t="s">
        <v>184</v>
      </c>
    </row>
    <row r="3" spans="1:6">
      <c r="A3" s="4" t="s">
        <v>15</v>
      </c>
      <c r="B3" s="97" t="s">
        <v>219</v>
      </c>
    </row>
    <row r="4" spans="1:6">
      <c r="A4" s="4" t="s">
        <v>11</v>
      </c>
      <c r="B4" s="97"/>
      <c r="C4" s="82"/>
      <c r="D4" s="90" t="s">
        <v>172</v>
      </c>
      <c r="E4" s="83"/>
      <c r="F4" s="83"/>
    </row>
    <row r="5" spans="1:6">
      <c r="D5" s="63" t="s">
        <v>173</v>
      </c>
    </row>
    <row r="6" spans="1:6">
      <c r="A6" s="29" t="s">
        <v>8</v>
      </c>
      <c r="B6" s="30"/>
      <c r="D6" s="63" t="s">
        <v>173</v>
      </c>
    </row>
    <row r="7" spans="1:6">
      <c r="A7" s="32" t="s">
        <v>1</v>
      </c>
      <c r="B7" s="27"/>
      <c r="D7" s="63" t="s">
        <v>173</v>
      </c>
    </row>
    <row r="8" spans="1:6">
      <c r="A8" s="32" t="s">
        <v>7</v>
      </c>
      <c r="B8" s="27"/>
      <c r="D8" s="63" t="s">
        <v>173</v>
      </c>
    </row>
    <row r="9" spans="1:6">
      <c r="A9" s="32" t="s">
        <v>3</v>
      </c>
      <c r="B9" s="27"/>
      <c r="D9" s="63" t="s">
        <v>173</v>
      </c>
    </row>
    <row r="10" spans="1:6">
      <c r="A10" s="32" t="s">
        <v>4</v>
      </c>
      <c r="B10" s="27"/>
      <c r="D10" s="63" t="s">
        <v>173</v>
      </c>
    </row>
    <row r="11" spans="1:6">
      <c r="A11" s="32" t="s">
        <v>5</v>
      </c>
      <c r="B11" s="27"/>
      <c r="D11" s="63" t="s">
        <v>173</v>
      </c>
    </row>
    <row r="12" spans="1:6">
      <c r="A12" s="29" t="s">
        <v>6</v>
      </c>
      <c r="B12" s="31"/>
      <c r="D12" s="63" t="s">
        <v>173</v>
      </c>
      <c r="E12" s="63" t="s">
        <v>175</v>
      </c>
    </row>
    <row r="13" spans="1:6">
      <c r="A13" s="32" t="s">
        <v>9</v>
      </c>
      <c r="B13" s="27"/>
      <c r="D13" s="63" t="s">
        <v>173</v>
      </c>
    </row>
    <row r="14" spans="1:6">
      <c r="A14" s="32" t="s">
        <v>2</v>
      </c>
      <c r="B14" s="27"/>
      <c r="D14" s="63" t="s">
        <v>173</v>
      </c>
    </row>
    <row r="15" spans="1:6">
      <c r="A15" s="32" t="s">
        <v>5</v>
      </c>
      <c r="B15" s="27"/>
      <c r="D15" s="63" t="s">
        <v>173</v>
      </c>
    </row>
    <row r="16" spans="1:6">
      <c r="A16" s="32" t="s">
        <v>10</v>
      </c>
      <c r="B16" s="28"/>
      <c r="D16" s="63" t="s">
        <v>173</v>
      </c>
    </row>
    <row r="17" spans="1:6">
      <c r="B17" s="1"/>
      <c r="D17" s="63" t="s">
        <v>173</v>
      </c>
    </row>
    <row r="18" spans="1:6">
      <c r="A18" s="54" t="s">
        <v>94</v>
      </c>
      <c r="B18" s="24" t="s">
        <v>189</v>
      </c>
      <c r="D18" s="63" t="s">
        <v>173</v>
      </c>
    </row>
    <row r="19" spans="1:6">
      <c r="A19" s="55" t="s">
        <v>97</v>
      </c>
      <c r="B19" s="45"/>
      <c r="D19" s="63" t="s">
        <v>173</v>
      </c>
    </row>
    <row r="20" spans="1:6">
      <c r="A20" s="55" t="s">
        <v>98</v>
      </c>
      <c r="B20" s="45"/>
      <c r="D20" s="63" t="s">
        <v>173</v>
      </c>
    </row>
    <row r="21" spans="1:6">
      <c r="D21" s="63" t="s">
        <v>173</v>
      </c>
    </row>
    <row r="22" spans="1:6">
      <c r="A22" s="47" t="s">
        <v>80</v>
      </c>
      <c r="B22" s="25" t="s">
        <v>220</v>
      </c>
      <c r="C22" s="87"/>
      <c r="D22" s="91" t="s">
        <v>174</v>
      </c>
      <c r="E22" s="88"/>
      <c r="F22" s="88"/>
    </row>
    <row r="24" spans="1:6">
      <c r="A24" s="48" t="s">
        <v>81</v>
      </c>
      <c r="B24" s="25" t="s">
        <v>220</v>
      </c>
    </row>
    <row r="26" spans="1:6">
      <c r="A26" s="49" t="s">
        <v>82</v>
      </c>
      <c r="B26" s="25" t="s">
        <v>220</v>
      </c>
      <c r="E26" t="s">
        <v>204</v>
      </c>
    </row>
    <row r="28" spans="1:6">
      <c r="A28" s="61" t="s">
        <v>109</v>
      </c>
      <c r="B28" s="25" t="s">
        <v>220</v>
      </c>
      <c r="E28" t="s">
        <v>205</v>
      </c>
    </row>
    <row r="29" spans="1:6">
      <c r="A29" s="98" t="s">
        <v>206</v>
      </c>
      <c r="B29" s="25">
        <v>46053</v>
      </c>
      <c r="E29" s="92" t="s">
        <v>221</v>
      </c>
    </row>
    <row r="30" spans="1:6">
      <c r="A30" s="99" t="s">
        <v>83</v>
      </c>
      <c r="B30" s="25" t="s">
        <v>220</v>
      </c>
      <c r="E30" t="s">
        <v>222</v>
      </c>
    </row>
    <row r="32" spans="1:6">
      <c r="A32" s="50" t="s">
        <v>84</v>
      </c>
      <c r="B32" s="25" t="s">
        <v>220</v>
      </c>
      <c r="E32" t="s">
        <v>194</v>
      </c>
    </row>
    <row r="33" spans="1:2">
      <c r="A33" s="51" t="s">
        <v>66</v>
      </c>
      <c r="B33" s="45"/>
    </row>
    <row r="34" spans="1:2">
      <c r="A34" s="51" t="s">
        <v>74</v>
      </c>
      <c r="B34" s="64">
        <f>B33</f>
        <v>0</v>
      </c>
    </row>
    <row r="35" spans="1:2">
      <c r="A35" s="51" t="s">
        <v>75</v>
      </c>
      <c r="B35" s="36"/>
    </row>
    <row r="36" spans="1:2">
      <c r="A36" s="51" t="s">
        <v>76</v>
      </c>
      <c r="B36" s="36"/>
    </row>
    <row r="37" spans="1:2">
      <c r="A37" s="51" t="s">
        <v>77</v>
      </c>
      <c r="B37" s="36"/>
    </row>
    <row r="38" spans="1:2">
      <c r="A38" s="51" t="s">
        <v>78</v>
      </c>
      <c r="B38" s="36"/>
    </row>
    <row r="39" spans="1:2">
      <c r="A39" s="51" t="s">
        <v>85</v>
      </c>
      <c r="B39" s="36"/>
    </row>
    <row r="40" spans="1:2">
      <c r="A40" s="51" t="s">
        <v>79</v>
      </c>
      <c r="B40" s="36"/>
    </row>
  </sheetData>
  <sheetProtection algorithmName="SHA-512" hashValue="v/FV+YjMLyhptryHrjhkdmiF0hjoTlBdp02Lw4mxtRHqkm29R+jQUGQ4yiAE9LW1ZJLtqvJzP66VyICTxxe0tA==" saltValue="oWx1ImkSImPaY0267y3Z4Q==" spinCount="100000" sheet="1" objects="1" scenarios="1"/>
  <mergeCells count="1">
    <mergeCell ref="A1:A2"/>
  </mergeCells>
  <phoneticPr fontId="2"/>
  <dataValidations count="2">
    <dataValidation type="list" allowBlank="1" showInputMessage="1" showErrorMessage="1" sqref="B18" xr:uid="{00000000-0002-0000-0000-000001000000}">
      <formula1>"飲食業,商業,サービス業"</formula1>
    </dataValidation>
    <dataValidation imeMode="halfKatakana" allowBlank="1" showInputMessage="1" showErrorMessage="1" sqref="B39" xr:uid="{00000000-0002-0000-0000-000002000000}"/>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A3DDD-31BB-4083-A3ED-C593D45CEA66}">
  <sheetPr>
    <tabColor theme="7"/>
  </sheetPr>
  <dimension ref="A1:AK41"/>
  <sheetViews>
    <sheetView showGridLines="0" zoomScaleNormal="100" workbookViewId="0">
      <selection activeCell="K13" sqref="K13:X13"/>
    </sheetView>
  </sheetViews>
  <sheetFormatPr defaultColWidth="3.125" defaultRowHeight="18.75"/>
  <cols>
    <col min="1" max="1" width="3.125" customWidth="1"/>
    <col min="25" max="25" width="0.875" customWidth="1"/>
  </cols>
  <sheetData>
    <row r="1" spans="1:37" ht="9.9499999999999993" customHeight="1"/>
    <row r="2" spans="1:37">
      <c r="X2" s="77"/>
    </row>
    <row r="3" spans="1:37">
      <c r="A3" s="19" t="s">
        <v>148</v>
      </c>
      <c r="X3" s="62"/>
    </row>
    <row r="4" spans="1:37" ht="9.9499999999999993" customHeight="1"/>
    <row r="5" spans="1:37" ht="19.5">
      <c r="A5" s="104" t="str">
        <f>事業年度&amp;"　"&amp;第■回</f>
        <v>令和7年度　</v>
      </c>
      <c r="B5" s="105"/>
      <c r="C5" s="105"/>
      <c r="D5" s="105"/>
      <c r="E5" s="105"/>
      <c r="F5" s="105"/>
      <c r="G5" s="105"/>
      <c r="H5" s="105"/>
      <c r="I5" s="105"/>
      <c r="J5" s="105"/>
      <c r="K5" s="105"/>
      <c r="L5" s="105"/>
      <c r="M5" s="105"/>
      <c r="N5" s="105"/>
      <c r="O5" s="105"/>
      <c r="P5" s="105"/>
      <c r="Q5" s="105"/>
      <c r="R5" s="105"/>
      <c r="S5" s="105"/>
      <c r="T5" s="105"/>
      <c r="U5" s="105"/>
      <c r="V5" s="105"/>
      <c r="W5" s="105"/>
      <c r="X5" s="106"/>
      <c r="Y5" s="22"/>
    </row>
    <row r="6" spans="1:37" ht="19.5">
      <c r="A6" s="107" t="str">
        <f>補助事業名</f>
        <v>飲食･商業･サービス業新事業展開支援事業</v>
      </c>
      <c r="B6" s="108"/>
      <c r="C6" s="108"/>
      <c r="D6" s="108"/>
      <c r="E6" s="108"/>
      <c r="F6" s="108"/>
      <c r="G6" s="108"/>
      <c r="H6" s="108"/>
      <c r="I6" s="108"/>
      <c r="J6" s="108"/>
      <c r="K6" s="108"/>
      <c r="L6" s="108"/>
      <c r="M6" s="108"/>
      <c r="N6" s="108"/>
      <c r="O6" s="108"/>
      <c r="P6" s="108"/>
      <c r="Q6" s="108"/>
      <c r="R6" s="108"/>
      <c r="S6" s="108"/>
      <c r="T6" s="108"/>
      <c r="U6" s="108"/>
      <c r="V6" s="108"/>
      <c r="W6" s="108"/>
      <c r="X6" s="109"/>
      <c r="Y6" s="22"/>
    </row>
    <row r="7" spans="1:37" ht="19.5">
      <c r="A7" s="110" t="s">
        <v>111</v>
      </c>
      <c r="B7" s="111"/>
      <c r="C7" s="111"/>
      <c r="D7" s="111"/>
      <c r="E7" s="111"/>
      <c r="F7" s="111"/>
      <c r="G7" s="111"/>
      <c r="H7" s="111"/>
      <c r="I7" s="111"/>
      <c r="J7" s="111"/>
      <c r="K7" s="111"/>
      <c r="L7" s="111"/>
      <c r="M7" s="111"/>
      <c r="N7" s="111"/>
      <c r="O7" s="111"/>
      <c r="P7" s="111"/>
      <c r="Q7" s="111"/>
      <c r="R7" s="111"/>
      <c r="S7" s="111"/>
      <c r="T7" s="111"/>
      <c r="U7" s="111"/>
      <c r="V7" s="111"/>
      <c r="W7" s="111"/>
      <c r="X7" s="112"/>
      <c r="Y7" s="23"/>
    </row>
    <row r="9" spans="1:37" ht="19.5">
      <c r="O9" s="183" t="s">
        <v>118</v>
      </c>
      <c r="P9" s="183"/>
      <c r="Q9" s="183"/>
      <c r="R9" s="183"/>
      <c r="S9" s="183"/>
      <c r="T9" s="183"/>
      <c r="U9" s="183"/>
      <c r="V9" s="183"/>
      <c r="W9" s="183"/>
      <c r="X9" s="183"/>
      <c r="AK9" s="7"/>
    </row>
    <row r="10" spans="1:37" ht="9.9499999999999993" customHeight="1">
      <c r="E10" s="2"/>
    </row>
    <row r="11" spans="1:37" ht="19.5">
      <c r="A11" s="21" t="s">
        <v>12</v>
      </c>
    </row>
    <row r="13" spans="1:37" ht="21" customHeight="1">
      <c r="H13" s="119" t="s">
        <v>0</v>
      </c>
      <c r="I13" s="119"/>
      <c r="J13" s="119"/>
      <c r="K13" s="120">
        <f>住所</f>
        <v>0</v>
      </c>
      <c r="L13" s="120"/>
      <c r="M13" s="120"/>
      <c r="N13" s="120"/>
      <c r="O13" s="120"/>
      <c r="P13" s="120"/>
      <c r="Q13" s="120"/>
      <c r="R13" s="120"/>
      <c r="S13" s="120"/>
      <c r="T13" s="120"/>
      <c r="U13" s="120"/>
      <c r="V13" s="120"/>
      <c r="W13" s="120"/>
      <c r="X13" s="120"/>
    </row>
    <row r="14" spans="1:37" ht="21" customHeight="1">
      <c r="H14" s="119" t="s">
        <v>14</v>
      </c>
      <c r="I14" s="119"/>
      <c r="J14" s="119"/>
      <c r="K14" s="129">
        <f>名称</f>
        <v>0</v>
      </c>
      <c r="L14" s="129"/>
      <c r="M14" s="129"/>
      <c r="N14" s="129"/>
      <c r="O14" s="129"/>
      <c r="P14" s="129"/>
      <c r="Q14" s="129"/>
      <c r="R14" s="129"/>
      <c r="S14" s="129"/>
      <c r="T14" s="129"/>
      <c r="U14" s="129"/>
      <c r="V14" s="129"/>
      <c r="W14" s="129"/>
      <c r="X14" s="129"/>
    </row>
    <row r="15" spans="1:37" ht="21" customHeight="1">
      <c r="H15" s="119" t="s">
        <v>28</v>
      </c>
      <c r="I15" s="119"/>
      <c r="J15" s="119"/>
      <c r="K15" s="129" t="str">
        <f>代表者役職&amp;"　"&amp;代表者氏名&amp;"　"</f>
        <v>　　</v>
      </c>
      <c r="L15" s="129"/>
      <c r="M15" s="129"/>
      <c r="N15" s="129"/>
      <c r="O15" s="129"/>
      <c r="P15" s="129"/>
      <c r="Q15" s="129"/>
      <c r="R15" s="129"/>
      <c r="S15" s="129"/>
      <c r="T15" s="129"/>
      <c r="U15" s="129"/>
      <c r="V15" s="129"/>
      <c r="W15" s="129"/>
      <c r="X15" s="129"/>
    </row>
    <row r="16" spans="1:37" ht="9.9499999999999993" customHeight="1"/>
    <row r="17" spans="1:25" ht="21" customHeight="1">
      <c r="I17" s="113" t="s">
        <v>6</v>
      </c>
      <c r="J17" s="114"/>
      <c r="K17" s="114"/>
      <c r="L17" s="123" t="str">
        <f>担当者役職&amp;"　"&amp;担当者氏名</f>
        <v>　</v>
      </c>
      <c r="M17" s="123"/>
      <c r="N17" s="123"/>
      <c r="O17" s="123"/>
      <c r="P17" s="123"/>
      <c r="Q17" s="123"/>
      <c r="R17" s="123"/>
      <c r="S17" s="123"/>
      <c r="T17" s="123"/>
      <c r="U17" s="123"/>
      <c r="V17" s="123"/>
      <c r="W17" s="123"/>
      <c r="X17" s="124"/>
    </row>
    <row r="18" spans="1:25" ht="21" customHeight="1">
      <c r="I18" s="115" t="s">
        <v>5</v>
      </c>
      <c r="J18" s="116"/>
      <c r="K18" s="116"/>
      <c r="L18" s="125">
        <f>担当者電話番号</f>
        <v>0</v>
      </c>
      <c r="M18" s="125"/>
      <c r="N18" s="125"/>
      <c r="O18" s="125"/>
      <c r="P18" s="125"/>
      <c r="Q18" s="125"/>
      <c r="R18" s="125"/>
      <c r="S18" s="125"/>
      <c r="T18" s="125"/>
      <c r="U18" s="125"/>
      <c r="V18" s="125"/>
      <c r="W18" s="125"/>
      <c r="X18" s="126"/>
    </row>
    <row r="19" spans="1:25" ht="21" customHeight="1">
      <c r="I19" s="121" t="s">
        <v>10</v>
      </c>
      <c r="J19" s="122"/>
      <c r="K19" s="122"/>
      <c r="L19" s="127" t="str">
        <f>IF(ISBLANK(メールアドレス),"",メールアドレス)</f>
        <v/>
      </c>
      <c r="M19" s="127"/>
      <c r="N19" s="127"/>
      <c r="O19" s="127"/>
      <c r="P19" s="127"/>
      <c r="Q19" s="127"/>
      <c r="R19" s="127"/>
      <c r="S19" s="127"/>
      <c r="T19" s="127"/>
      <c r="U19" s="127"/>
      <c r="V19" s="127"/>
      <c r="W19" s="127"/>
      <c r="X19" s="128"/>
    </row>
    <row r="21" spans="1:25">
      <c r="A21" s="19" t="s">
        <v>149</v>
      </c>
    </row>
    <row r="23" spans="1:25">
      <c r="A23" s="118" t="s">
        <v>17</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20" t="s">
        <v>113</v>
      </c>
    </row>
    <row r="26" spans="1:25">
      <c r="B26" t="s">
        <v>150</v>
      </c>
      <c r="P26" s="184"/>
      <c r="Q26" s="184"/>
      <c r="R26" t="s">
        <v>114</v>
      </c>
      <c r="T26" s="184"/>
      <c r="U26" s="184"/>
      <c r="V26" t="s">
        <v>151</v>
      </c>
    </row>
    <row r="28" spans="1:25">
      <c r="A28" s="20" t="s">
        <v>115</v>
      </c>
    </row>
    <row r="29" spans="1:25">
      <c r="B29" t="s">
        <v>152</v>
      </c>
      <c r="K29" s="185"/>
      <c r="L29" s="185"/>
      <c r="M29" t="s">
        <v>119</v>
      </c>
      <c r="N29" s="185"/>
      <c r="O29" s="185"/>
      <c r="P29" t="s">
        <v>116</v>
      </c>
      <c r="Q29" s="185"/>
      <c r="R29" s="185"/>
      <c r="S29" t="s">
        <v>153</v>
      </c>
    </row>
    <row r="31" spans="1:25">
      <c r="A31" s="20" t="s">
        <v>117</v>
      </c>
    </row>
    <row r="32" spans="1:25">
      <c r="B32" t="s">
        <v>155</v>
      </c>
      <c r="L32" s="184"/>
      <c r="M32" s="184"/>
      <c r="N32" t="s">
        <v>154</v>
      </c>
    </row>
    <row r="33" spans="1:24">
      <c r="A33" s="19"/>
    </row>
    <row r="38" spans="1:24">
      <c r="B38" s="182"/>
      <c r="C38" s="182"/>
      <c r="D38" s="182"/>
      <c r="E38" s="182"/>
      <c r="F38" s="182"/>
      <c r="G38" s="182"/>
      <c r="H38" s="182"/>
      <c r="I38" s="182"/>
      <c r="J38" s="182"/>
      <c r="K38" s="182"/>
      <c r="L38" s="182"/>
      <c r="M38" s="182"/>
      <c r="N38" s="182"/>
      <c r="O38" s="182"/>
      <c r="P38" s="182"/>
      <c r="Q38" s="182"/>
      <c r="R38" s="182"/>
      <c r="S38" s="182"/>
      <c r="T38" s="182"/>
      <c r="U38" s="182"/>
      <c r="V38" s="182"/>
      <c r="W38" s="182"/>
      <c r="X38" s="182"/>
    </row>
    <row r="39" spans="1:24">
      <c r="B39" s="182"/>
      <c r="C39" s="182"/>
      <c r="D39" s="182"/>
      <c r="E39" s="182"/>
      <c r="F39" s="182"/>
      <c r="G39" s="182"/>
      <c r="H39" s="182"/>
      <c r="I39" s="182"/>
      <c r="J39" s="182"/>
      <c r="K39" s="182"/>
      <c r="L39" s="182"/>
      <c r="M39" s="182"/>
      <c r="N39" s="182"/>
      <c r="O39" s="182"/>
      <c r="P39" s="182"/>
      <c r="Q39" s="182"/>
      <c r="R39" s="182"/>
      <c r="S39" s="182"/>
      <c r="T39" s="182"/>
      <c r="U39" s="182"/>
      <c r="V39" s="182"/>
      <c r="W39" s="182"/>
      <c r="X39" s="182"/>
    </row>
    <row r="40" spans="1:24">
      <c r="B40" s="3"/>
      <c r="C40" s="3"/>
      <c r="D40" s="3"/>
      <c r="E40" s="3"/>
      <c r="F40" s="3"/>
      <c r="G40" s="3"/>
      <c r="H40" s="3"/>
      <c r="I40" s="3"/>
      <c r="J40" s="3"/>
      <c r="K40" s="3"/>
      <c r="L40" s="3"/>
      <c r="M40" s="3"/>
      <c r="N40" s="3"/>
      <c r="O40" s="3"/>
      <c r="P40" s="3"/>
      <c r="Q40" s="3"/>
      <c r="R40" s="3"/>
      <c r="S40" s="3"/>
      <c r="T40" s="3"/>
      <c r="U40" s="3"/>
      <c r="V40" s="3"/>
      <c r="W40" s="3"/>
      <c r="X40" s="3"/>
    </row>
    <row r="41" spans="1:24">
      <c r="A41" s="19"/>
    </row>
  </sheetData>
  <sheetProtection algorithmName="SHA-512" hashValue="KqQjReB7IG9XP9vghqNi6+uD42jtipMy+3cDgW5bAFquwqkWtMKG58/lTxRUz3EN/ulhPhjwMYW6kbxcTVHoqw==" saltValue="ZADrt/kWu2OkSFIHY07bLg==" spinCount="100000" sheet="1" objects="1" scenarios="1"/>
  <mergeCells count="24">
    <mergeCell ref="A23:Y23"/>
    <mergeCell ref="B38:X39"/>
    <mergeCell ref="P26:Q26"/>
    <mergeCell ref="T26:U26"/>
    <mergeCell ref="L32:M32"/>
    <mergeCell ref="N29:O29"/>
    <mergeCell ref="K29:L29"/>
    <mergeCell ref="Q29:R29"/>
    <mergeCell ref="I18:K18"/>
    <mergeCell ref="L18:X18"/>
    <mergeCell ref="I19:K19"/>
    <mergeCell ref="A5:X5"/>
    <mergeCell ref="A6:X6"/>
    <mergeCell ref="A7:X7"/>
    <mergeCell ref="H13:J13"/>
    <mergeCell ref="K13:X13"/>
    <mergeCell ref="O9:X9"/>
    <mergeCell ref="H14:J14"/>
    <mergeCell ref="K14:X14"/>
    <mergeCell ref="H15:J15"/>
    <mergeCell ref="K15:X15"/>
    <mergeCell ref="I17:K17"/>
    <mergeCell ref="L17:X17"/>
    <mergeCell ref="L19:X19"/>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AK42"/>
  <sheetViews>
    <sheetView showGridLines="0" workbookViewId="0">
      <selection activeCell="AH20" sqref="AH20"/>
    </sheetView>
  </sheetViews>
  <sheetFormatPr defaultColWidth="3.125" defaultRowHeight="18.75"/>
  <cols>
    <col min="1" max="1" width="3.125" customWidth="1"/>
    <col min="25" max="25" width="0.875" customWidth="1"/>
  </cols>
  <sheetData>
    <row r="1" spans="1:37" ht="9.9499999999999993" customHeight="1"/>
    <row r="2" spans="1:37">
      <c r="X2" s="77"/>
    </row>
    <row r="3" spans="1:37">
      <c r="A3" s="19" t="s">
        <v>156</v>
      </c>
      <c r="X3" s="62"/>
    </row>
    <row r="4" spans="1:37" ht="9.9499999999999993" customHeight="1"/>
    <row r="5" spans="1:37" ht="19.5">
      <c r="A5" s="104" t="str">
        <f>事業年度&amp;"　"&amp;第■回</f>
        <v>令和7年度　</v>
      </c>
      <c r="B5" s="105"/>
      <c r="C5" s="105"/>
      <c r="D5" s="105"/>
      <c r="E5" s="105"/>
      <c r="F5" s="105"/>
      <c r="G5" s="105"/>
      <c r="H5" s="105"/>
      <c r="I5" s="105"/>
      <c r="J5" s="105"/>
      <c r="K5" s="105"/>
      <c r="L5" s="105"/>
      <c r="M5" s="105"/>
      <c r="N5" s="105"/>
      <c r="O5" s="105"/>
      <c r="P5" s="105"/>
      <c r="Q5" s="105"/>
      <c r="R5" s="105"/>
      <c r="S5" s="105"/>
      <c r="T5" s="105"/>
      <c r="U5" s="105"/>
      <c r="V5" s="105"/>
      <c r="W5" s="105"/>
      <c r="X5" s="106"/>
      <c r="Y5" s="22"/>
    </row>
    <row r="6" spans="1:37" ht="19.5">
      <c r="A6" s="107" t="str">
        <f>補助事業名</f>
        <v>飲食･商業･サービス業新事業展開支援事業</v>
      </c>
      <c r="B6" s="108"/>
      <c r="C6" s="108"/>
      <c r="D6" s="108"/>
      <c r="E6" s="108"/>
      <c r="F6" s="108"/>
      <c r="G6" s="108"/>
      <c r="H6" s="108"/>
      <c r="I6" s="108"/>
      <c r="J6" s="108"/>
      <c r="K6" s="108"/>
      <c r="L6" s="108"/>
      <c r="M6" s="108"/>
      <c r="N6" s="108"/>
      <c r="O6" s="108"/>
      <c r="P6" s="108"/>
      <c r="Q6" s="108"/>
      <c r="R6" s="108"/>
      <c r="S6" s="108"/>
      <c r="T6" s="108"/>
      <c r="U6" s="108"/>
      <c r="V6" s="108"/>
      <c r="W6" s="108"/>
      <c r="X6" s="109"/>
      <c r="Y6" s="22"/>
    </row>
    <row r="7" spans="1:37" ht="19.5">
      <c r="A7" s="110" t="s">
        <v>107</v>
      </c>
      <c r="B7" s="111"/>
      <c r="C7" s="111"/>
      <c r="D7" s="111"/>
      <c r="E7" s="111"/>
      <c r="F7" s="111"/>
      <c r="G7" s="111"/>
      <c r="H7" s="111"/>
      <c r="I7" s="111"/>
      <c r="J7" s="111"/>
      <c r="K7" s="111"/>
      <c r="L7" s="111"/>
      <c r="M7" s="111"/>
      <c r="N7" s="111"/>
      <c r="O7" s="111"/>
      <c r="P7" s="111"/>
      <c r="Q7" s="111"/>
      <c r="R7" s="111"/>
      <c r="S7" s="111"/>
      <c r="T7" s="111"/>
      <c r="U7" s="111"/>
      <c r="V7" s="111"/>
      <c r="W7" s="111"/>
      <c r="X7" s="112"/>
      <c r="Y7" s="23"/>
    </row>
    <row r="9" spans="1:37" ht="19.5">
      <c r="R9" s="117" t="str">
        <f>実績報告日</f>
        <v>2025年●月〇日</v>
      </c>
      <c r="S9" s="117"/>
      <c r="T9" s="117"/>
      <c r="U9" s="117"/>
      <c r="V9" s="117"/>
      <c r="W9" s="117"/>
      <c r="X9" s="117"/>
      <c r="AK9" s="7"/>
    </row>
    <row r="10" spans="1:37" ht="9.9499999999999993" customHeight="1">
      <c r="E10" s="2"/>
    </row>
    <row r="11" spans="1:37" ht="19.5">
      <c r="A11" s="21" t="s">
        <v>12</v>
      </c>
    </row>
    <row r="13" spans="1:37" ht="21" customHeight="1">
      <c r="H13" s="119" t="s">
        <v>0</v>
      </c>
      <c r="I13" s="119"/>
      <c r="J13" s="119"/>
      <c r="K13" s="120">
        <f>住所</f>
        <v>0</v>
      </c>
      <c r="L13" s="120"/>
      <c r="M13" s="120"/>
      <c r="N13" s="120"/>
      <c r="O13" s="120"/>
      <c r="P13" s="120"/>
      <c r="Q13" s="120"/>
      <c r="R13" s="120"/>
      <c r="S13" s="120"/>
      <c r="T13" s="120"/>
      <c r="U13" s="120"/>
      <c r="V13" s="120"/>
      <c r="W13" s="120"/>
      <c r="X13" s="120"/>
    </row>
    <row r="14" spans="1:37" ht="21" customHeight="1">
      <c r="H14" s="119" t="s">
        <v>14</v>
      </c>
      <c r="I14" s="119"/>
      <c r="J14" s="119"/>
      <c r="K14" s="129">
        <f>名称</f>
        <v>0</v>
      </c>
      <c r="L14" s="129"/>
      <c r="M14" s="129"/>
      <c r="N14" s="129"/>
      <c r="O14" s="129"/>
      <c r="P14" s="129"/>
      <c r="Q14" s="129"/>
      <c r="R14" s="129"/>
      <c r="S14" s="129"/>
      <c r="T14" s="129"/>
      <c r="U14" s="129"/>
      <c r="V14" s="129"/>
      <c r="W14" s="129"/>
      <c r="X14" s="129"/>
    </row>
    <row r="15" spans="1:37" ht="21" customHeight="1">
      <c r="H15" s="119" t="s">
        <v>28</v>
      </c>
      <c r="I15" s="119"/>
      <c r="J15" s="119"/>
      <c r="K15" s="129" t="str">
        <f>代表者役職&amp;"　"&amp;代表者氏名&amp;"　㊞"</f>
        <v>　　㊞</v>
      </c>
      <c r="L15" s="129"/>
      <c r="M15" s="129"/>
      <c r="N15" s="129"/>
      <c r="O15" s="129"/>
      <c r="P15" s="129"/>
      <c r="Q15" s="129"/>
      <c r="R15" s="129"/>
      <c r="S15" s="129"/>
      <c r="T15" s="129"/>
      <c r="U15" s="129"/>
      <c r="V15" s="129"/>
      <c r="W15" s="129"/>
      <c r="X15" s="129"/>
    </row>
    <row r="16" spans="1:37" ht="9.9499999999999993" customHeight="1"/>
    <row r="17" spans="1:25" ht="21" customHeight="1">
      <c r="I17" s="113" t="s">
        <v>6</v>
      </c>
      <c r="J17" s="114"/>
      <c r="K17" s="114"/>
      <c r="L17" s="123" t="str">
        <f>担当者役職&amp;"　"&amp;担当者氏名</f>
        <v>　</v>
      </c>
      <c r="M17" s="123"/>
      <c r="N17" s="123"/>
      <c r="O17" s="123"/>
      <c r="P17" s="123"/>
      <c r="Q17" s="123"/>
      <c r="R17" s="123"/>
      <c r="S17" s="123"/>
      <c r="T17" s="123"/>
      <c r="U17" s="123"/>
      <c r="V17" s="123"/>
      <c r="W17" s="123"/>
      <c r="X17" s="124"/>
    </row>
    <row r="18" spans="1:25" ht="21" customHeight="1">
      <c r="I18" s="115" t="s">
        <v>5</v>
      </c>
      <c r="J18" s="116"/>
      <c r="K18" s="116"/>
      <c r="L18" s="125">
        <f>担当者電話番号</f>
        <v>0</v>
      </c>
      <c r="M18" s="125"/>
      <c r="N18" s="125"/>
      <c r="O18" s="125"/>
      <c r="P18" s="125"/>
      <c r="Q18" s="125"/>
      <c r="R18" s="125"/>
      <c r="S18" s="125"/>
      <c r="T18" s="125"/>
      <c r="U18" s="125"/>
      <c r="V18" s="125"/>
      <c r="W18" s="125"/>
      <c r="X18" s="126"/>
    </row>
    <row r="19" spans="1:25" ht="21" customHeight="1">
      <c r="I19" s="121" t="s">
        <v>10</v>
      </c>
      <c r="J19" s="122"/>
      <c r="K19" s="122"/>
      <c r="L19" s="127" t="str">
        <f>IF(ISBLANK(メールアドレス),"",メールアドレス)</f>
        <v/>
      </c>
      <c r="M19" s="127"/>
      <c r="N19" s="127"/>
      <c r="O19" s="127"/>
      <c r="P19" s="127"/>
      <c r="Q19" s="127"/>
      <c r="R19" s="127"/>
      <c r="S19" s="127"/>
      <c r="T19" s="127"/>
      <c r="U19" s="127"/>
      <c r="V19" s="127"/>
      <c r="W19" s="127"/>
      <c r="X19" s="128"/>
    </row>
    <row r="21" spans="1:25">
      <c r="A21" s="19" t="s">
        <v>157</v>
      </c>
    </row>
    <row r="23" spans="1:25">
      <c r="A23" s="118" t="s">
        <v>17</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19" t="s">
        <v>87</v>
      </c>
      <c r="B25" s="44"/>
    </row>
    <row r="26" spans="1:25">
      <c r="A26" s="19"/>
      <c r="B26" s="182">
        <f>事業名</f>
        <v>0</v>
      </c>
      <c r="C26" s="182"/>
      <c r="D26" s="182"/>
      <c r="E26" s="182"/>
      <c r="F26" s="182"/>
      <c r="G26" s="182"/>
      <c r="H26" s="182"/>
      <c r="I26" s="182"/>
      <c r="J26" s="182"/>
      <c r="K26" s="182"/>
      <c r="L26" s="182"/>
      <c r="M26" s="182"/>
      <c r="N26" s="182"/>
      <c r="O26" s="182"/>
      <c r="P26" s="182"/>
      <c r="Q26" s="182"/>
      <c r="R26" s="182"/>
      <c r="S26" s="182"/>
      <c r="T26" s="182"/>
      <c r="U26" s="182"/>
      <c r="V26" s="182"/>
      <c r="W26" s="182"/>
      <c r="X26" s="182"/>
    </row>
    <row r="27" spans="1:25">
      <c r="B27" s="182"/>
      <c r="C27" s="182"/>
      <c r="D27" s="182"/>
      <c r="E27" s="182"/>
      <c r="F27" s="182"/>
      <c r="G27" s="182"/>
      <c r="H27" s="182"/>
      <c r="I27" s="182"/>
      <c r="J27" s="182"/>
      <c r="K27" s="182"/>
      <c r="L27" s="182"/>
      <c r="M27" s="182"/>
      <c r="N27" s="182"/>
      <c r="O27" s="182"/>
      <c r="P27" s="182"/>
      <c r="Q27" s="182"/>
      <c r="R27" s="182"/>
      <c r="S27" s="182"/>
      <c r="T27" s="182"/>
      <c r="U27" s="182"/>
      <c r="V27" s="182"/>
      <c r="W27" s="182"/>
      <c r="X27" s="182"/>
    </row>
    <row r="29" spans="1:25">
      <c r="A29" s="19" t="s">
        <v>88</v>
      </c>
      <c r="F29" s="186" t="str">
        <f>事業開始日</f>
        <v>交付決定日</v>
      </c>
      <c r="G29" s="186"/>
      <c r="H29" s="186"/>
      <c r="I29" s="186"/>
      <c r="J29" s="186"/>
      <c r="K29" s="186"/>
      <c r="L29" s="7" t="s">
        <v>34</v>
      </c>
      <c r="M29" s="186">
        <f>事業終了日</f>
        <v>46053</v>
      </c>
      <c r="N29" s="186"/>
      <c r="O29" s="186"/>
      <c r="P29" s="186"/>
      <c r="Q29" s="186"/>
      <c r="R29" s="186"/>
    </row>
    <row r="32" spans="1:25">
      <c r="A32" s="20" t="s">
        <v>89</v>
      </c>
    </row>
    <row r="33" spans="1:24">
      <c r="B33" t="s">
        <v>143</v>
      </c>
    </row>
    <row r="34" spans="1:24">
      <c r="A34" s="19"/>
    </row>
    <row r="35" spans="1:24">
      <c r="A35" s="20" t="s">
        <v>91</v>
      </c>
    </row>
    <row r="36" spans="1:24">
      <c r="B36" t="s">
        <v>158</v>
      </c>
    </row>
    <row r="41" spans="1:24">
      <c r="B41" s="3"/>
      <c r="C41" s="3"/>
      <c r="D41" s="3"/>
      <c r="E41" s="3"/>
      <c r="F41" s="3"/>
      <c r="G41" s="3"/>
      <c r="H41" s="3"/>
      <c r="I41" s="3"/>
      <c r="J41" s="3"/>
      <c r="K41" s="3"/>
      <c r="L41" s="3"/>
      <c r="M41" s="3"/>
      <c r="N41" s="3"/>
      <c r="O41" s="3"/>
      <c r="P41" s="3"/>
      <c r="Q41" s="3"/>
      <c r="R41" s="3"/>
      <c r="S41" s="3"/>
      <c r="T41" s="3"/>
      <c r="U41" s="3"/>
      <c r="V41" s="3"/>
      <c r="W41" s="3"/>
      <c r="X41" s="3"/>
    </row>
    <row r="42" spans="1:24">
      <c r="A42" s="19"/>
    </row>
  </sheetData>
  <sheetProtection algorithmName="SHA-512" hashValue="C/szibGyME7BSiEj5YGlK3JuIdOmw4IPQGHkUhXYc6RdQ7REnkLuaczDRmIwKd6kd0x11TVOsWSUTRtADP/kpQ==" saltValue="vY6IujFxDqeVsSEsCmt4WA==" spinCount="100000" sheet="1" objects="1" scenarios="1"/>
  <mergeCells count="20">
    <mergeCell ref="A5:X5"/>
    <mergeCell ref="A6:X6"/>
    <mergeCell ref="A7:X7"/>
    <mergeCell ref="R9:X9"/>
    <mergeCell ref="H13:J13"/>
    <mergeCell ref="K13:X13"/>
    <mergeCell ref="H14:J14"/>
    <mergeCell ref="K14:X14"/>
    <mergeCell ref="H15:J15"/>
    <mergeCell ref="K15:X15"/>
    <mergeCell ref="I17:K17"/>
    <mergeCell ref="L17:X17"/>
    <mergeCell ref="F29:K29"/>
    <mergeCell ref="M29:R29"/>
    <mergeCell ref="I18:K18"/>
    <mergeCell ref="L18:X18"/>
    <mergeCell ref="I19:K19"/>
    <mergeCell ref="L19:X19"/>
    <mergeCell ref="A23:Y23"/>
    <mergeCell ref="B26:X27"/>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B1:X23"/>
  <sheetViews>
    <sheetView showGridLines="0" workbookViewId="0">
      <selection activeCell="AZ19" sqref="AZ19"/>
    </sheetView>
  </sheetViews>
  <sheetFormatPr defaultColWidth="3.125" defaultRowHeight="18.75"/>
  <cols>
    <col min="1" max="16384" width="3.125" style="6"/>
  </cols>
  <sheetData>
    <row r="1" spans="2:24">
      <c r="X1" s="77"/>
    </row>
    <row r="2" spans="2:24" ht="24">
      <c r="B2" s="39" t="s">
        <v>90</v>
      </c>
    </row>
    <row r="4" spans="2:24">
      <c r="B4" s="17" t="str">
        <f>"名称："&amp;名称</f>
        <v>名称：</v>
      </c>
    </row>
    <row r="6" spans="2:24" ht="21" customHeight="1">
      <c r="B6" s="162" t="s">
        <v>36</v>
      </c>
      <c r="C6" s="162"/>
      <c r="D6" s="162"/>
      <c r="E6" s="162"/>
      <c r="F6" s="162"/>
      <c r="G6" s="162"/>
      <c r="H6" s="162"/>
      <c r="I6" s="162"/>
      <c r="J6" s="189" t="str">
        <f>コロナ融資の利用</f>
        <v>無</v>
      </c>
      <c r="K6" s="189"/>
      <c r="L6" s="189"/>
      <c r="M6" s="37"/>
    </row>
    <row r="8" spans="2:24" ht="39.950000000000003" customHeight="1">
      <c r="B8" s="148" t="s">
        <v>38</v>
      </c>
      <c r="C8" s="148"/>
      <c r="D8" s="148"/>
      <c r="E8" s="148"/>
      <c r="F8" s="148"/>
      <c r="G8" s="148"/>
      <c r="H8" s="148"/>
      <c r="I8" s="148"/>
      <c r="J8" s="157" t="s">
        <v>39</v>
      </c>
      <c r="K8" s="157"/>
      <c r="L8" s="157"/>
      <c r="M8" s="157"/>
      <c r="N8" s="157"/>
      <c r="O8" s="157" t="s">
        <v>40</v>
      </c>
      <c r="P8" s="157"/>
      <c r="Q8" s="157"/>
      <c r="R8" s="157"/>
      <c r="S8" s="157"/>
      <c r="T8" s="157" t="s">
        <v>41</v>
      </c>
      <c r="U8" s="157"/>
      <c r="V8" s="157"/>
      <c r="W8" s="157"/>
      <c r="X8" s="157"/>
    </row>
    <row r="9" spans="2:24" ht="21" customHeight="1">
      <c r="B9" s="188" t="s">
        <v>218</v>
      </c>
      <c r="C9" s="188"/>
      <c r="D9" s="188"/>
      <c r="E9" s="188"/>
      <c r="F9" s="188"/>
      <c r="G9" s="188"/>
      <c r="H9" s="188"/>
      <c r="I9" s="188"/>
      <c r="J9" s="160">
        <f ca="1">SUMIF($B$15:$I$19,B9,$T$15:$X$19)</f>
        <v>0</v>
      </c>
      <c r="K9" s="160"/>
      <c r="L9" s="160"/>
      <c r="M9" s="160"/>
      <c r="N9" s="160"/>
      <c r="O9" s="160">
        <f ca="1">ROUNDDOWN(J9*10/110,0)</f>
        <v>0</v>
      </c>
      <c r="P9" s="160"/>
      <c r="Q9" s="160"/>
      <c r="R9" s="160"/>
      <c r="S9" s="160"/>
      <c r="T9" s="160">
        <f ca="1">IF(J9="","",J9-O9)</f>
        <v>0</v>
      </c>
      <c r="U9" s="160"/>
      <c r="V9" s="160"/>
      <c r="W9" s="160"/>
      <c r="X9" s="160"/>
    </row>
    <row r="10" spans="2:24" ht="21" customHeight="1">
      <c r="B10" s="188" t="s">
        <v>176</v>
      </c>
      <c r="C10" s="188"/>
      <c r="D10" s="188"/>
      <c r="E10" s="188"/>
      <c r="F10" s="188"/>
      <c r="G10" s="188"/>
      <c r="H10" s="188"/>
      <c r="I10" s="188"/>
      <c r="J10" s="160">
        <f ca="1">SUMIF($B$15:$I$19,B10,$T$15:$X$19)</f>
        <v>0</v>
      </c>
      <c r="K10" s="160"/>
      <c r="L10" s="160"/>
      <c r="M10" s="160"/>
      <c r="N10" s="160"/>
      <c r="O10" s="160">
        <f t="shared" ref="O10:O11" ca="1" si="0">ROUNDDOWN(J10*10/110,0)</f>
        <v>0</v>
      </c>
      <c r="P10" s="160"/>
      <c r="Q10" s="160"/>
      <c r="R10" s="160"/>
      <c r="S10" s="160"/>
      <c r="T10" s="160">
        <f ca="1">IF(J10="","",J10-O10)</f>
        <v>0</v>
      </c>
      <c r="U10" s="160"/>
      <c r="V10" s="160"/>
      <c r="W10" s="160"/>
      <c r="X10" s="160"/>
    </row>
    <row r="11" spans="2:24" ht="21" customHeight="1">
      <c r="B11" s="188" t="s">
        <v>177</v>
      </c>
      <c r="C11" s="188"/>
      <c r="D11" s="188"/>
      <c r="E11" s="188"/>
      <c r="F11" s="188"/>
      <c r="G11" s="188"/>
      <c r="H11" s="188"/>
      <c r="I11" s="188"/>
      <c r="J11" s="160">
        <f ca="1">SUMIF($B$15:$I$19,B11,$T$15:$X$19)</f>
        <v>0</v>
      </c>
      <c r="K11" s="160"/>
      <c r="L11" s="160"/>
      <c r="M11" s="160"/>
      <c r="N11" s="160"/>
      <c r="O11" s="160">
        <f t="shared" ca="1" si="0"/>
        <v>0</v>
      </c>
      <c r="P11" s="160"/>
      <c r="Q11" s="160"/>
      <c r="R11" s="160"/>
      <c r="S11" s="160"/>
      <c r="T11" s="160">
        <f ca="1">IF(J11="","",J11-O11)</f>
        <v>0</v>
      </c>
      <c r="U11" s="160"/>
      <c r="V11" s="160"/>
      <c r="W11" s="160"/>
      <c r="X11" s="160"/>
    </row>
    <row r="12" spans="2:24" ht="21" customHeight="1">
      <c r="B12" s="148" t="s">
        <v>20</v>
      </c>
      <c r="C12" s="148"/>
      <c r="D12" s="148"/>
      <c r="E12" s="148"/>
      <c r="F12" s="148"/>
      <c r="G12" s="148"/>
      <c r="H12" s="148"/>
      <c r="I12" s="148"/>
      <c r="J12" s="149">
        <f ca="1">SUM(J9:N11)</f>
        <v>0</v>
      </c>
      <c r="K12" s="149"/>
      <c r="L12" s="149"/>
      <c r="M12" s="149"/>
      <c r="N12" s="149"/>
      <c r="O12" s="159">
        <f ca="1">SUM(O9:S11)</f>
        <v>0</v>
      </c>
      <c r="P12" s="159"/>
      <c r="Q12" s="159"/>
      <c r="R12" s="159"/>
      <c r="S12" s="159"/>
      <c r="T12" s="149">
        <f ca="1">SUM(T9:X11)</f>
        <v>0</v>
      </c>
      <c r="U12" s="149"/>
      <c r="V12" s="149"/>
      <c r="W12" s="149"/>
      <c r="X12" s="149"/>
    </row>
    <row r="14" spans="2:24">
      <c r="B14" s="6" t="s">
        <v>61</v>
      </c>
    </row>
    <row r="15" spans="2:24" ht="39.950000000000003" customHeight="1">
      <c r="B15" s="148" t="s">
        <v>48</v>
      </c>
      <c r="C15" s="148"/>
      <c r="D15" s="148"/>
      <c r="E15" s="148"/>
      <c r="F15" s="148"/>
      <c r="G15" s="148"/>
      <c r="H15" s="148"/>
      <c r="I15" s="148" t="s">
        <v>46</v>
      </c>
      <c r="J15" s="148" t="s">
        <v>45</v>
      </c>
      <c r="K15" s="148"/>
      <c r="L15" s="148"/>
      <c r="M15" s="148"/>
      <c r="N15" s="148"/>
      <c r="O15" s="148"/>
      <c r="P15" s="148"/>
      <c r="Q15" s="148"/>
      <c r="R15" s="148"/>
      <c r="S15" s="148"/>
      <c r="T15" s="157" t="s">
        <v>47</v>
      </c>
      <c r="U15" s="148"/>
      <c r="V15" s="148"/>
      <c r="W15" s="148"/>
      <c r="X15" s="148"/>
    </row>
    <row r="16" spans="2:24" s="72" customFormat="1">
      <c r="B16" s="155" t="s">
        <v>218</v>
      </c>
      <c r="C16" s="155"/>
      <c r="D16" s="155"/>
      <c r="E16" s="155"/>
      <c r="F16" s="155"/>
      <c r="G16" s="155"/>
      <c r="H16" s="155"/>
      <c r="I16" s="155"/>
      <c r="J16" s="158"/>
      <c r="K16" s="158"/>
      <c r="L16" s="158"/>
      <c r="M16" s="158"/>
      <c r="N16" s="158"/>
      <c r="O16" s="158"/>
      <c r="P16" s="158"/>
      <c r="Q16" s="158"/>
      <c r="R16" s="158"/>
      <c r="S16" s="158"/>
      <c r="T16" s="187"/>
      <c r="U16" s="187"/>
      <c r="V16" s="187"/>
      <c r="W16" s="187"/>
      <c r="X16" s="187"/>
    </row>
    <row r="17" spans="2:24" s="72" customFormat="1">
      <c r="B17" s="155" t="s">
        <v>176</v>
      </c>
      <c r="C17" s="155"/>
      <c r="D17" s="155"/>
      <c r="E17" s="155"/>
      <c r="F17" s="155"/>
      <c r="G17" s="155"/>
      <c r="H17" s="155"/>
      <c r="I17" s="155"/>
      <c r="J17" s="158"/>
      <c r="K17" s="158"/>
      <c r="L17" s="158"/>
      <c r="M17" s="158"/>
      <c r="N17" s="158"/>
      <c r="O17" s="158"/>
      <c r="P17" s="158"/>
      <c r="Q17" s="158"/>
      <c r="R17" s="158"/>
      <c r="S17" s="158"/>
      <c r="T17" s="187"/>
      <c r="U17" s="187"/>
      <c r="V17" s="187"/>
      <c r="W17" s="187"/>
      <c r="X17" s="187"/>
    </row>
    <row r="18" spans="2:24" s="72" customFormat="1">
      <c r="B18" s="155" t="s">
        <v>177</v>
      </c>
      <c r="C18" s="155"/>
      <c r="D18" s="155"/>
      <c r="E18" s="155"/>
      <c r="F18" s="155"/>
      <c r="G18" s="155"/>
      <c r="H18" s="155"/>
      <c r="I18" s="155"/>
      <c r="J18" s="158"/>
      <c r="K18" s="158"/>
      <c r="L18" s="158"/>
      <c r="M18" s="158"/>
      <c r="N18" s="158"/>
      <c r="O18" s="158"/>
      <c r="P18" s="158"/>
      <c r="Q18" s="158"/>
      <c r="R18" s="158"/>
      <c r="S18" s="158"/>
      <c r="T18" s="187"/>
      <c r="U18" s="187"/>
      <c r="V18" s="187"/>
      <c r="W18" s="187"/>
      <c r="X18" s="187"/>
    </row>
    <row r="19" spans="2:24" s="72" customFormat="1">
      <c r="B19" s="67" t="s">
        <v>49</v>
      </c>
      <c r="C19" s="68"/>
      <c r="D19" s="68"/>
      <c r="E19" s="68"/>
      <c r="F19" s="68"/>
      <c r="G19" s="68"/>
      <c r="H19" s="68"/>
      <c r="I19" s="68"/>
      <c r="J19" s="69"/>
      <c r="K19" s="69"/>
      <c r="L19" s="69"/>
      <c r="M19" s="69"/>
      <c r="N19" s="69"/>
      <c r="O19" s="69"/>
      <c r="P19" s="69"/>
      <c r="Q19" s="69"/>
      <c r="R19" s="69"/>
      <c r="S19" s="69"/>
      <c r="T19" s="70"/>
      <c r="U19" s="70"/>
      <c r="V19" s="70"/>
      <c r="W19" s="70"/>
      <c r="X19" s="71"/>
    </row>
    <row r="21" spans="2:24" ht="21" customHeight="1">
      <c r="B21" s="148" t="s">
        <v>43</v>
      </c>
      <c r="C21" s="148"/>
      <c r="D21" s="148"/>
      <c r="E21" s="148"/>
      <c r="F21" s="148"/>
      <c r="G21" s="148"/>
      <c r="H21" s="154">
        <f>IF(J6="有",2/3,1/2)</f>
        <v>0.5</v>
      </c>
      <c r="I21" s="154"/>
      <c r="J21" s="154"/>
      <c r="K21" s="154"/>
      <c r="L21" s="154"/>
      <c r="M21" s="154"/>
      <c r="N21" s="154"/>
      <c r="O21" s="150" t="s">
        <v>55</v>
      </c>
      <c r="P21" s="150"/>
      <c r="Q21" s="150"/>
      <c r="R21" s="150"/>
      <c r="S21" s="150"/>
      <c r="T21" s="149" t="e">
        <f ca="1">ROUNDDOWN(IF(T23&gt;=2000000,2000000,IF(T23&lt;400000,"補助限度額未達",T23)),-3)</f>
        <v>#VALUE!</v>
      </c>
      <c r="U21" s="149"/>
      <c r="V21" s="149"/>
      <c r="W21" s="149"/>
      <c r="X21" s="149"/>
    </row>
    <row r="22" spans="2:24" ht="5.0999999999999996" customHeight="1"/>
    <row r="23" spans="2:24" hidden="1">
      <c r="T23" s="171">
        <f ca="1">ROUNDDOWN(T12*H21,0)</f>
        <v>0</v>
      </c>
      <c r="U23" s="171"/>
      <c r="V23" s="171"/>
      <c r="W23" s="171"/>
      <c r="X23" s="171"/>
    </row>
  </sheetData>
  <sheetProtection algorithmName="SHA-512" hashValue="i0NEW6n+2D3dRTnwI5mRTT8EfQdEK/VquqU577K98nr/7XXNVcwrJSQWxJPFVDx9FKx7cpDJ4S+s0wHjnCMEXA==" saltValue="AJ6C/sfRQdvfvA3bBEhiDQ==" spinCount="100000" sheet="1" insertRows="0" deleteRows="0"/>
  <mergeCells count="39">
    <mergeCell ref="T8:X8"/>
    <mergeCell ref="B6:I6"/>
    <mergeCell ref="J6:L6"/>
    <mergeCell ref="B8:I8"/>
    <mergeCell ref="J8:N8"/>
    <mergeCell ref="O8:S8"/>
    <mergeCell ref="B9:I9"/>
    <mergeCell ref="J9:N9"/>
    <mergeCell ref="O9:S9"/>
    <mergeCell ref="T9:X9"/>
    <mergeCell ref="B10:I10"/>
    <mergeCell ref="J10:N10"/>
    <mergeCell ref="O10:S10"/>
    <mergeCell ref="T10:X10"/>
    <mergeCell ref="B11:I11"/>
    <mergeCell ref="J11:N11"/>
    <mergeCell ref="O11:S11"/>
    <mergeCell ref="T11:X11"/>
    <mergeCell ref="B12:I12"/>
    <mergeCell ref="J12:N12"/>
    <mergeCell ref="O12:S12"/>
    <mergeCell ref="T12:X12"/>
    <mergeCell ref="B15:I15"/>
    <mergeCell ref="J15:S15"/>
    <mergeCell ref="T15:X15"/>
    <mergeCell ref="B16:I16"/>
    <mergeCell ref="J16:S16"/>
    <mergeCell ref="T16:X16"/>
    <mergeCell ref="B17:I17"/>
    <mergeCell ref="J17:S17"/>
    <mergeCell ref="T17:X17"/>
    <mergeCell ref="B18:I18"/>
    <mergeCell ref="J18:S18"/>
    <mergeCell ref="T18:X18"/>
    <mergeCell ref="B21:G21"/>
    <mergeCell ref="H21:N21"/>
    <mergeCell ref="O21:S21"/>
    <mergeCell ref="T21:X21"/>
    <mergeCell ref="T23:X23"/>
  </mergeCells>
  <phoneticPr fontId="2"/>
  <dataValidations count="1">
    <dataValidation type="list" allowBlank="1" showInputMessage="1" showErrorMessage="1" sqref="B16:B18" xr:uid="{00000000-0002-0000-0700-000000000000}">
      <formula1>"設備導入費,設備に関連する備品費,施設改修費"</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FC68-1687-40FD-9CFD-4A1180693BA3}">
  <sheetPr>
    <tabColor theme="7"/>
  </sheetPr>
  <dimension ref="A1:AK45"/>
  <sheetViews>
    <sheetView showGridLines="0" zoomScale="90" zoomScaleNormal="90" workbookViewId="0">
      <selection activeCell="G23" sqref="G23:M23"/>
    </sheetView>
  </sheetViews>
  <sheetFormatPr defaultColWidth="3.125" defaultRowHeight="18.75"/>
  <cols>
    <col min="1" max="1" width="3.125" customWidth="1"/>
    <col min="25" max="25" width="0.875" customWidth="1"/>
  </cols>
  <sheetData>
    <row r="1" spans="1:37" ht="9.9499999999999993" customHeight="1"/>
    <row r="2" spans="1:37">
      <c r="X2" s="77"/>
    </row>
    <row r="3" spans="1:37">
      <c r="A3" s="19" t="s">
        <v>160</v>
      </c>
      <c r="X3" s="62"/>
    </row>
    <row r="4" spans="1:37" ht="9.9499999999999993" customHeight="1"/>
    <row r="5" spans="1:37" ht="19.5">
      <c r="A5" s="104" t="str">
        <f>事業年度&amp;"　"&amp;第■回</f>
        <v>令和7年度　</v>
      </c>
      <c r="B5" s="105"/>
      <c r="C5" s="105"/>
      <c r="D5" s="105"/>
      <c r="E5" s="105"/>
      <c r="F5" s="105"/>
      <c r="G5" s="105"/>
      <c r="H5" s="105"/>
      <c r="I5" s="105"/>
      <c r="J5" s="105"/>
      <c r="K5" s="105"/>
      <c r="L5" s="105"/>
      <c r="M5" s="105"/>
      <c r="N5" s="105"/>
      <c r="O5" s="105"/>
      <c r="P5" s="105"/>
      <c r="Q5" s="105"/>
      <c r="R5" s="105"/>
      <c r="S5" s="105"/>
      <c r="T5" s="105"/>
      <c r="U5" s="105"/>
      <c r="V5" s="105"/>
      <c r="W5" s="105"/>
      <c r="X5" s="106"/>
      <c r="Y5" s="22"/>
    </row>
    <row r="6" spans="1:37" ht="19.5">
      <c r="A6" s="107" t="str">
        <f>補助事業名</f>
        <v>飲食･商業･サービス業新事業展開支援事業</v>
      </c>
      <c r="B6" s="108"/>
      <c r="C6" s="108"/>
      <c r="D6" s="108"/>
      <c r="E6" s="108"/>
      <c r="F6" s="108"/>
      <c r="G6" s="108"/>
      <c r="H6" s="108"/>
      <c r="I6" s="108"/>
      <c r="J6" s="108"/>
      <c r="K6" s="108"/>
      <c r="L6" s="108"/>
      <c r="M6" s="108"/>
      <c r="N6" s="108"/>
      <c r="O6" s="108"/>
      <c r="P6" s="108"/>
      <c r="Q6" s="108"/>
      <c r="R6" s="108"/>
      <c r="S6" s="108"/>
      <c r="T6" s="108"/>
      <c r="U6" s="108"/>
      <c r="V6" s="108"/>
      <c r="W6" s="108"/>
      <c r="X6" s="109"/>
      <c r="Y6" s="22"/>
    </row>
    <row r="7" spans="1:37" ht="19.5">
      <c r="A7" s="110" t="s">
        <v>120</v>
      </c>
      <c r="B7" s="111"/>
      <c r="C7" s="111"/>
      <c r="D7" s="111"/>
      <c r="E7" s="111"/>
      <c r="F7" s="111"/>
      <c r="G7" s="111"/>
      <c r="H7" s="111"/>
      <c r="I7" s="111"/>
      <c r="J7" s="111"/>
      <c r="K7" s="111"/>
      <c r="L7" s="111"/>
      <c r="M7" s="111"/>
      <c r="N7" s="111"/>
      <c r="O7" s="111"/>
      <c r="P7" s="111"/>
      <c r="Q7" s="111"/>
      <c r="R7" s="111"/>
      <c r="S7" s="111"/>
      <c r="T7" s="111"/>
      <c r="U7" s="111"/>
      <c r="V7" s="111"/>
      <c r="W7" s="111"/>
      <c r="X7" s="112"/>
      <c r="Y7" s="23"/>
    </row>
    <row r="8" spans="1:37" ht="9.9499999999999993" customHeight="1"/>
    <row r="9" spans="1:37" ht="19.5">
      <c r="R9" s="117" t="str">
        <f>実績報告日</f>
        <v>2025年●月〇日</v>
      </c>
      <c r="S9" s="117"/>
      <c r="T9" s="117"/>
      <c r="U9" s="117"/>
      <c r="V9" s="117"/>
      <c r="W9" s="117"/>
      <c r="X9" s="117"/>
      <c r="AK9" s="7"/>
    </row>
    <row r="10" spans="1:37" ht="9.9499999999999993" customHeight="1">
      <c r="E10" s="2"/>
    </row>
    <row r="11" spans="1:37" ht="21" customHeight="1">
      <c r="H11" s="119" t="s">
        <v>0</v>
      </c>
      <c r="I11" s="119"/>
      <c r="J11" s="119"/>
      <c r="K11" s="120">
        <f>住所</f>
        <v>0</v>
      </c>
      <c r="L11" s="120"/>
      <c r="M11" s="120"/>
      <c r="N11" s="120"/>
      <c r="O11" s="120"/>
      <c r="P11" s="120"/>
      <c r="Q11" s="120"/>
      <c r="R11" s="120"/>
      <c r="S11" s="120"/>
      <c r="T11" s="120"/>
      <c r="U11" s="120"/>
      <c r="V11" s="120"/>
      <c r="W11" s="120"/>
      <c r="X11" s="120"/>
    </row>
    <row r="12" spans="1:37" ht="21" customHeight="1">
      <c r="H12" s="119" t="s">
        <v>14</v>
      </c>
      <c r="I12" s="119"/>
      <c r="J12" s="119"/>
      <c r="K12" s="129">
        <f>名称</f>
        <v>0</v>
      </c>
      <c r="L12" s="129"/>
      <c r="M12" s="129"/>
      <c r="N12" s="129"/>
      <c r="O12" s="129"/>
      <c r="P12" s="129"/>
      <c r="Q12" s="129"/>
      <c r="R12" s="129"/>
      <c r="S12" s="129"/>
      <c r="T12" s="129"/>
      <c r="U12" s="129"/>
      <c r="V12" s="129"/>
      <c r="W12" s="129"/>
      <c r="X12" s="129"/>
    </row>
    <row r="13" spans="1:37" ht="21" customHeight="1">
      <c r="H13" s="119" t="s">
        <v>28</v>
      </c>
      <c r="I13" s="119"/>
      <c r="J13" s="119"/>
      <c r="K13" s="129" t="str">
        <f>代表者役職&amp;"　"&amp;代表者氏名&amp;""</f>
        <v>　</v>
      </c>
      <c r="L13" s="129"/>
      <c r="M13" s="129"/>
      <c r="N13" s="129"/>
      <c r="O13" s="129"/>
      <c r="P13" s="129"/>
      <c r="Q13" s="129"/>
      <c r="R13" s="129"/>
      <c r="S13" s="129"/>
      <c r="T13" s="129"/>
      <c r="U13" s="129"/>
      <c r="V13" s="129"/>
      <c r="W13" s="129"/>
      <c r="X13" s="129"/>
    </row>
    <row r="14" spans="1:37" ht="9.9499999999999993" customHeight="1"/>
    <row r="15" spans="1:37" ht="21" customHeight="1">
      <c r="I15" s="113" t="s">
        <v>6</v>
      </c>
      <c r="J15" s="114"/>
      <c r="K15" s="114"/>
      <c r="L15" s="123" t="str">
        <f>担当者役職&amp;"　"&amp;担当者氏名</f>
        <v>　</v>
      </c>
      <c r="M15" s="123"/>
      <c r="N15" s="123"/>
      <c r="O15" s="123"/>
      <c r="P15" s="123"/>
      <c r="Q15" s="123"/>
      <c r="R15" s="123"/>
      <c r="S15" s="123"/>
      <c r="T15" s="123"/>
      <c r="U15" s="123"/>
      <c r="V15" s="123"/>
      <c r="W15" s="123"/>
      <c r="X15" s="124"/>
    </row>
    <row r="16" spans="1:37" ht="21" customHeight="1">
      <c r="I16" s="115" t="s">
        <v>5</v>
      </c>
      <c r="J16" s="116"/>
      <c r="K16" s="116"/>
      <c r="L16" s="125">
        <f>担当者電話番号</f>
        <v>0</v>
      </c>
      <c r="M16" s="125"/>
      <c r="N16" s="125"/>
      <c r="O16" s="125"/>
      <c r="P16" s="125"/>
      <c r="Q16" s="125"/>
      <c r="R16" s="125"/>
      <c r="S16" s="125"/>
      <c r="T16" s="125"/>
      <c r="U16" s="125"/>
      <c r="V16" s="125"/>
      <c r="W16" s="125"/>
      <c r="X16" s="126"/>
    </row>
    <row r="17" spans="1:25" ht="21" customHeight="1">
      <c r="I17" s="121" t="s">
        <v>10</v>
      </c>
      <c r="J17" s="122"/>
      <c r="K17" s="122"/>
      <c r="L17" s="127" t="str">
        <f>IF(ISBLANK(メールアドレス),"",メールアドレス)</f>
        <v/>
      </c>
      <c r="M17" s="127"/>
      <c r="N17" s="127"/>
      <c r="O17" s="127"/>
      <c r="P17" s="127"/>
      <c r="Q17" s="127"/>
      <c r="R17" s="127"/>
      <c r="S17" s="127"/>
      <c r="T17" s="127"/>
      <c r="U17" s="127"/>
      <c r="V17" s="127"/>
      <c r="W17" s="127"/>
      <c r="X17" s="128"/>
    </row>
    <row r="18" spans="1:25" ht="9.9499999999999993" customHeight="1"/>
    <row r="19" spans="1:25">
      <c r="A19" s="118" t="s">
        <v>17</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row>
    <row r="20" spans="1:25" ht="9.9499999999999993" customHeight="1">
      <c r="A20" s="5"/>
      <c r="B20" s="5"/>
      <c r="C20" s="5"/>
      <c r="D20" s="5"/>
      <c r="E20" s="5"/>
      <c r="F20" s="5"/>
      <c r="G20" s="5"/>
      <c r="H20" s="5"/>
      <c r="I20" s="5"/>
      <c r="J20" s="5"/>
      <c r="K20" s="5"/>
      <c r="L20" s="5"/>
      <c r="M20" s="5"/>
      <c r="N20" s="5"/>
      <c r="O20" s="5"/>
      <c r="P20" s="5"/>
      <c r="Q20" s="5"/>
      <c r="R20" s="5"/>
      <c r="S20" s="5"/>
      <c r="T20" s="5"/>
      <c r="U20" s="5"/>
      <c r="V20" s="5"/>
      <c r="W20" s="5"/>
      <c r="X20" s="5"/>
      <c r="Y20" s="5"/>
    </row>
    <row r="21" spans="1:25">
      <c r="A21" s="190" t="s">
        <v>121</v>
      </c>
      <c r="B21" s="190"/>
      <c r="C21" s="190"/>
      <c r="D21" s="193"/>
      <c r="E21" s="193"/>
      <c r="F21" s="193"/>
      <c r="G21" s="193"/>
      <c r="H21" s="193"/>
      <c r="I21" s="193"/>
      <c r="J21" s="193"/>
      <c r="K21" s="193"/>
      <c r="L21" s="193"/>
      <c r="M21" s="193"/>
      <c r="N21" s="193"/>
      <c r="O21" s="193"/>
      <c r="P21" s="193"/>
      <c r="Q21" s="193"/>
      <c r="R21" s="193"/>
      <c r="S21" s="193"/>
      <c r="T21" s="193"/>
      <c r="U21" s="193"/>
      <c r="V21" s="193"/>
      <c r="W21" s="193"/>
    </row>
    <row r="22" spans="1:25">
      <c r="B22" s="191" t="s">
        <v>122</v>
      </c>
      <c r="C22" s="191"/>
      <c r="D22" s="191"/>
      <c r="E22" s="194"/>
      <c r="F22" s="194"/>
      <c r="G22" s="194"/>
      <c r="H22" s="194"/>
      <c r="I22" s="194"/>
      <c r="J22" s="194"/>
      <c r="K22" s="194"/>
      <c r="L22" s="194"/>
      <c r="M22" s="194"/>
      <c r="N22" s="191" t="s">
        <v>123</v>
      </c>
      <c r="O22" s="191"/>
      <c r="P22" s="191"/>
      <c r="Q22" s="191"/>
      <c r="R22" s="194"/>
      <c r="S22" s="194"/>
      <c r="T22" s="194"/>
      <c r="U22" s="194"/>
      <c r="V22" s="194"/>
      <c r="W22" s="194"/>
      <c r="X22" s="3"/>
    </row>
    <row r="23" spans="1:25">
      <c r="B23" s="192" t="s">
        <v>159</v>
      </c>
      <c r="C23" s="192"/>
      <c r="D23" s="192"/>
      <c r="E23" s="192"/>
      <c r="F23" s="192"/>
      <c r="G23" s="195"/>
      <c r="H23" s="195"/>
      <c r="I23" s="195"/>
      <c r="J23" s="195"/>
      <c r="K23" s="195"/>
      <c r="L23" s="195"/>
      <c r="M23" s="195"/>
      <c r="N23" s="192" t="s">
        <v>124</v>
      </c>
      <c r="O23" s="192"/>
      <c r="P23" s="192"/>
      <c r="Q23" s="192"/>
      <c r="R23" s="193"/>
      <c r="S23" s="193"/>
      <c r="T23" s="193"/>
      <c r="U23" s="193"/>
      <c r="V23" s="193"/>
      <c r="W23" s="193"/>
      <c r="X23" s="3"/>
    </row>
    <row r="24" spans="1:25">
      <c r="B24" s="192" t="s">
        <v>125</v>
      </c>
      <c r="C24" s="192"/>
      <c r="D24" s="192"/>
      <c r="E24" s="192"/>
      <c r="F24" s="192"/>
      <c r="G24" s="193"/>
      <c r="H24" s="193"/>
      <c r="I24" s="193"/>
      <c r="J24" s="193"/>
      <c r="K24" s="193"/>
      <c r="L24" s="193"/>
      <c r="M24" s="193"/>
      <c r="N24" s="193"/>
      <c r="O24" s="193"/>
      <c r="P24" s="193"/>
      <c r="Q24" s="193"/>
      <c r="R24" s="193"/>
      <c r="S24" s="193"/>
      <c r="T24" s="193"/>
      <c r="U24" s="193"/>
      <c r="V24" s="193"/>
      <c r="W24" s="193"/>
    </row>
    <row r="25" spans="1:25" ht="9.9499999999999993" customHeight="1">
      <c r="A25" s="19"/>
      <c r="F25" s="59"/>
      <c r="G25" s="59"/>
      <c r="H25" s="59"/>
      <c r="I25" s="59"/>
      <c r="J25" s="59"/>
      <c r="K25" s="59"/>
      <c r="L25" s="7"/>
      <c r="M25" s="59"/>
      <c r="N25" s="59"/>
      <c r="O25" s="59"/>
      <c r="P25" s="59"/>
      <c r="Q25" s="59"/>
      <c r="R25" s="59"/>
    </row>
    <row r="26" spans="1:25">
      <c r="A26" s="190" t="s">
        <v>121</v>
      </c>
      <c r="B26" s="190"/>
      <c r="C26" s="190"/>
      <c r="D26" s="193"/>
      <c r="E26" s="193"/>
      <c r="F26" s="193"/>
      <c r="G26" s="193"/>
      <c r="H26" s="193"/>
      <c r="I26" s="193"/>
      <c r="J26" s="193"/>
      <c r="K26" s="193"/>
      <c r="L26" s="193"/>
      <c r="M26" s="193"/>
      <c r="N26" s="193"/>
      <c r="O26" s="193"/>
      <c r="P26" s="193"/>
      <c r="Q26" s="193"/>
      <c r="R26" s="193"/>
      <c r="S26" s="193"/>
      <c r="T26" s="193"/>
      <c r="U26" s="193"/>
      <c r="V26" s="193"/>
      <c r="W26" s="193"/>
    </row>
    <row r="27" spans="1:25">
      <c r="B27" s="191" t="s">
        <v>122</v>
      </c>
      <c r="C27" s="191"/>
      <c r="D27" s="191"/>
      <c r="E27" s="194"/>
      <c r="F27" s="194"/>
      <c r="G27" s="194"/>
      <c r="H27" s="194"/>
      <c r="I27" s="194"/>
      <c r="J27" s="194"/>
      <c r="K27" s="194"/>
      <c r="L27" s="194"/>
      <c r="M27" s="194"/>
      <c r="N27" s="191" t="s">
        <v>123</v>
      </c>
      <c r="O27" s="191"/>
      <c r="P27" s="191"/>
      <c r="Q27" s="191"/>
      <c r="R27" s="194"/>
      <c r="S27" s="194"/>
      <c r="T27" s="194"/>
      <c r="U27" s="194"/>
      <c r="V27" s="194"/>
      <c r="W27" s="194"/>
    </row>
    <row r="28" spans="1:25">
      <c r="B28" s="192" t="s">
        <v>159</v>
      </c>
      <c r="C28" s="192"/>
      <c r="D28" s="192"/>
      <c r="E28" s="192"/>
      <c r="F28" s="192"/>
      <c r="G28" s="195"/>
      <c r="H28" s="195"/>
      <c r="I28" s="195"/>
      <c r="J28" s="195"/>
      <c r="K28" s="195"/>
      <c r="L28" s="195"/>
      <c r="M28" s="195"/>
      <c r="N28" s="192" t="s">
        <v>124</v>
      </c>
      <c r="O28" s="192"/>
      <c r="P28" s="192"/>
      <c r="Q28" s="192"/>
      <c r="R28" s="193"/>
      <c r="S28" s="193"/>
      <c r="T28" s="193"/>
      <c r="U28" s="193"/>
      <c r="V28" s="193"/>
      <c r="W28" s="193"/>
    </row>
    <row r="29" spans="1:25">
      <c r="B29" s="192" t="s">
        <v>125</v>
      </c>
      <c r="C29" s="192"/>
      <c r="D29" s="192"/>
      <c r="E29" s="192"/>
      <c r="F29" s="192"/>
      <c r="G29" s="193"/>
      <c r="H29" s="193"/>
      <c r="I29" s="193"/>
      <c r="J29" s="193"/>
      <c r="K29" s="193"/>
      <c r="L29" s="193"/>
      <c r="M29" s="193"/>
      <c r="N29" s="193"/>
      <c r="O29" s="193"/>
      <c r="P29" s="193"/>
      <c r="Q29" s="193"/>
      <c r="R29" s="193"/>
      <c r="S29" s="193"/>
      <c r="T29" s="193"/>
      <c r="U29" s="193"/>
      <c r="V29" s="193"/>
      <c r="W29" s="193"/>
    </row>
    <row r="30" spans="1:25" ht="9.9499999999999993" customHeight="1"/>
    <row r="31" spans="1:25">
      <c r="A31" s="190" t="s">
        <v>121</v>
      </c>
      <c r="B31" s="190"/>
      <c r="C31" s="190"/>
      <c r="D31" s="193"/>
      <c r="E31" s="193"/>
      <c r="F31" s="193"/>
      <c r="G31" s="193"/>
      <c r="H31" s="193"/>
      <c r="I31" s="193"/>
      <c r="J31" s="193"/>
      <c r="K31" s="193"/>
      <c r="L31" s="193"/>
      <c r="M31" s="193"/>
      <c r="N31" s="193"/>
      <c r="O31" s="193"/>
      <c r="P31" s="193"/>
      <c r="Q31" s="193"/>
      <c r="R31" s="193"/>
      <c r="S31" s="193"/>
      <c r="T31" s="193"/>
      <c r="U31" s="193"/>
      <c r="V31" s="193"/>
      <c r="W31" s="193"/>
    </row>
    <row r="32" spans="1:25">
      <c r="B32" s="191" t="s">
        <v>122</v>
      </c>
      <c r="C32" s="191"/>
      <c r="D32" s="191"/>
      <c r="E32" s="194"/>
      <c r="F32" s="194"/>
      <c r="G32" s="194"/>
      <c r="H32" s="194"/>
      <c r="I32" s="194"/>
      <c r="J32" s="194"/>
      <c r="K32" s="194"/>
      <c r="L32" s="194"/>
      <c r="M32" s="194"/>
      <c r="N32" s="191" t="s">
        <v>123</v>
      </c>
      <c r="O32" s="191"/>
      <c r="P32" s="191"/>
      <c r="Q32" s="191"/>
      <c r="R32" s="194"/>
      <c r="S32" s="194"/>
      <c r="T32" s="194"/>
      <c r="U32" s="194"/>
      <c r="V32" s="194"/>
      <c r="W32" s="194"/>
    </row>
    <row r="33" spans="1:24">
      <c r="B33" s="192" t="s">
        <v>159</v>
      </c>
      <c r="C33" s="192"/>
      <c r="D33" s="192"/>
      <c r="E33" s="192"/>
      <c r="F33" s="192"/>
      <c r="G33" s="195"/>
      <c r="H33" s="195"/>
      <c r="I33" s="195"/>
      <c r="J33" s="195"/>
      <c r="K33" s="195"/>
      <c r="L33" s="195"/>
      <c r="M33" s="195"/>
      <c r="N33" s="192" t="s">
        <v>124</v>
      </c>
      <c r="O33" s="192"/>
      <c r="P33" s="192"/>
      <c r="Q33" s="192"/>
      <c r="R33" s="193"/>
      <c r="S33" s="193"/>
      <c r="T33" s="193"/>
      <c r="U33" s="193"/>
      <c r="V33" s="193"/>
      <c r="W33" s="193"/>
    </row>
    <row r="34" spans="1:24">
      <c r="B34" s="192" t="s">
        <v>125</v>
      </c>
      <c r="C34" s="192"/>
      <c r="D34" s="192"/>
      <c r="E34" s="192"/>
      <c r="F34" s="192"/>
      <c r="G34" s="193"/>
      <c r="H34" s="193"/>
      <c r="I34" s="193"/>
      <c r="J34" s="193"/>
      <c r="K34" s="193"/>
      <c r="L34" s="193"/>
      <c r="M34" s="193"/>
      <c r="N34" s="193"/>
      <c r="O34" s="193"/>
      <c r="P34" s="193"/>
      <c r="Q34" s="193"/>
      <c r="R34" s="193"/>
      <c r="S34" s="193"/>
      <c r="T34" s="193"/>
      <c r="U34" s="193"/>
      <c r="V34" s="193"/>
      <c r="W34" s="193"/>
    </row>
    <row r="35" spans="1:24" ht="9.9499999999999993" customHeight="1">
      <c r="A35" s="20"/>
    </row>
    <row r="36" spans="1:24">
      <c r="A36" s="190" t="s">
        <v>121</v>
      </c>
      <c r="B36" s="190"/>
      <c r="C36" s="190"/>
      <c r="D36" s="193"/>
      <c r="E36" s="193"/>
      <c r="F36" s="193"/>
      <c r="G36" s="193"/>
      <c r="H36" s="193"/>
      <c r="I36" s="193"/>
      <c r="J36" s="193"/>
      <c r="K36" s="193"/>
      <c r="L36" s="193"/>
      <c r="M36" s="193"/>
      <c r="N36" s="193"/>
      <c r="O36" s="193"/>
      <c r="P36" s="193"/>
      <c r="Q36" s="193"/>
      <c r="R36" s="193"/>
      <c r="S36" s="193"/>
      <c r="T36" s="193"/>
      <c r="U36" s="193"/>
      <c r="V36" s="193"/>
      <c r="W36" s="193"/>
    </row>
    <row r="37" spans="1:24">
      <c r="B37" s="191" t="s">
        <v>122</v>
      </c>
      <c r="C37" s="191"/>
      <c r="D37" s="191"/>
      <c r="E37" s="194"/>
      <c r="F37" s="194"/>
      <c r="G37" s="194"/>
      <c r="H37" s="194"/>
      <c r="I37" s="194"/>
      <c r="J37" s="194"/>
      <c r="K37" s="194"/>
      <c r="L37" s="194"/>
      <c r="M37" s="194"/>
      <c r="N37" s="191" t="s">
        <v>123</v>
      </c>
      <c r="O37" s="191"/>
      <c r="P37" s="191"/>
      <c r="Q37" s="191"/>
      <c r="R37" s="194"/>
      <c r="S37" s="194"/>
      <c r="T37" s="194"/>
      <c r="U37" s="194"/>
      <c r="V37" s="194"/>
      <c r="W37" s="194"/>
    </row>
    <row r="38" spans="1:24">
      <c r="B38" s="192" t="s">
        <v>159</v>
      </c>
      <c r="C38" s="192"/>
      <c r="D38" s="192"/>
      <c r="E38" s="192"/>
      <c r="F38" s="192"/>
      <c r="G38" s="195"/>
      <c r="H38" s="195"/>
      <c r="I38" s="195"/>
      <c r="J38" s="195"/>
      <c r="K38" s="195"/>
      <c r="L38" s="195"/>
      <c r="M38" s="195"/>
      <c r="N38" s="192" t="s">
        <v>124</v>
      </c>
      <c r="O38" s="192"/>
      <c r="P38" s="192"/>
      <c r="Q38" s="192"/>
      <c r="R38" s="193"/>
      <c r="S38" s="193"/>
      <c r="T38" s="193"/>
      <c r="U38" s="193"/>
      <c r="V38" s="193"/>
      <c r="W38" s="193"/>
    </row>
    <row r="39" spans="1:24">
      <c r="B39" s="192" t="s">
        <v>125</v>
      </c>
      <c r="C39" s="192"/>
      <c r="D39" s="192"/>
      <c r="E39" s="192"/>
      <c r="F39" s="192"/>
      <c r="G39" s="193"/>
      <c r="H39" s="193"/>
      <c r="I39" s="193"/>
      <c r="J39" s="193"/>
      <c r="K39" s="193"/>
      <c r="L39" s="193"/>
      <c r="M39" s="193"/>
      <c r="N39" s="193"/>
      <c r="O39" s="193"/>
      <c r="P39" s="193"/>
      <c r="Q39" s="193"/>
      <c r="R39" s="193"/>
      <c r="S39" s="193"/>
      <c r="T39" s="193"/>
      <c r="U39" s="193"/>
      <c r="V39" s="193"/>
      <c r="W39" s="193"/>
    </row>
    <row r="40" spans="1:24" ht="9.9499999999999993" customHeight="1"/>
    <row r="41" spans="1:24">
      <c r="A41" s="190" t="s">
        <v>121</v>
      </c>
      <c r="B41" s="190"/>
      <c r="C41" s="190"/>
      <c r="D41" s="193"/>
      <c r="E41" s="193"/>
      <c r="F41" s="193"/>
      <c r="G41" s="193"/>
      <c r="H41" s="193"/>
      <c r="I41" s="193"/>
      <c r="J41" s="193"/>
      <c r="K41" s="193"/>
      <c r="L41" s="193"/>
      <c r="M41" s="193"/>
      <c r="N41" s="193"/>
      <c r="O41" s="193"/>
      <c r="P41" s="193"/>
      <c r="Q41" s="193"/>
      <c r="R41" s="193"/>
      <c r="S41" s="193"/>
      <c r="T41" s="193"/>
      <c r="U41" s="193"/>
      <c r="V41" s="193"/>
      <c r="W41" s="193"/>
      <c r="X41" s="3"/>
    </row>
    <row r="42" spans="1:24">
      <c r="B42" s="191" t="s">
        <v>122</v>
      </c>
      <c r="C42" s="191"/>
      <c r="D42" s="191"/>
      <c r="E42" s="194"/>
      <c r="F42" s="194"/>
      <c r="G42" s="194"/>
      <c r="H42" s="194"/>
      <c r="I42" s="194"/>
      <c r="J42" s="194"/>
      <c r="K42" s="194"/>
      <c r="L42" s="194"/>
      <c r="M42" s="194"/>
      <c r="N42" s="191" t="s">
        <v>123</v>
      </c>
      <c r="O42" s="191"/>
      <c r="P42" s="191"/>
      <c r="Q42" s="191"/>
      <c r="R42" s="194"/>
      <c r="S42" s="194"/>
      <c r="T42" s="194"/>
      <c r="U42" s="194"/>
      <c r="V42" s="194"/>
      <c r="W42" s="194"/>
    </row>
    <row r="43" spans="1:24">
      <c r="B43" s="192" t="s">
        <v>159</v>
      </c>
      <c r="C43" s="192"/>
      <c r="D43" s="192"/>
      <c r="E43" s="192"/>
      <c r="F43" s="192"/>
      <c r="G43" s="195"/>
      <c r="H43" s="195"/>
      <c r="I43" s="195"/>
      <c r="J43" s="195"/>
      <c r="K43" s="195"/>
      <c r="L43" s="195"/>
      <c r="M43" s="195"/>
      <c r="N43" s="192" t="s">
        <v>124</v>
      </c>
      <c r="O43" s="192"/>
      <c r="P43" s="192"/>
      <c r="Q43" s="192"/>
      <c r="R43" s="193"/>
      <c r="S43" s="193"/>
      <c r="T43" s="193"/>
      <c r="U43" s="193"/>
      <c r="V43" s="193"/>
      <c r="W43" s="193"/>
    </row>
    <row r="44" spans="1:24">
      <c r="B44" s="192" t="s">
        <v>125</v>
      </c>
      <c r="C44" s="192"/>
      <c r="D44" s="192"/>
      <c r="E44" s="192"/>
      <c r="F44" s="192"/>
      <c r="G44" s="193"/>
      <c r="H44" s="193"/>
      <c r="I44" s="193"/>
      <c r="J44" s="193"/>
      <c r="K44" s="193"/>
      <c r="L44" s="193"/>
      <c r="M44" s="193"/>
      <c r="N44" s="193"/>
      <c r="O44" s="193"/>
      <c r="P44" s="193"/>
      <c r="Q44" s="193"/>
      <c r="R44" s="193"/>
      <c r="S44" s="193"/>
      <c r="T44" s="193"/>
      <c r="U44" s="193"/>
      <c r="V44" s="193"/>
      <c r="W44" s="193"/>
    </row>
    <row r="45" spans="1:24" ht="9.9499999999999993" customHeight="1"/>
  </sheetData>
  <sheetProtection algorithmName="SHA-512" hashValue="i5+Wcaw9WfJzMnHSKjR7MEif+mBzWRhy1QV24cndrkNY57eRcIgUje9ipMc9EMuChjF2sjTNgFYZ2sUE+J3TGw==" saltValue="FUOWyFQtBU+0Gx9zTD0oBA==" spinCount="100000" sheet="1" objects="1" scenarios="1"/>
  <mergeCells count="77">
    <mergeCell ref="B44:F44"/>
    <mergeCell ref="G44:W44"/>
    <mergeCell ref="B42:D42"/>
    <mergeCell ref="E42:M42"/>
    <mergeCell ref="N42:Q42"/>
    <mergeCell ref="R42:W42"/>
    <mergeCell ref="B43:F43"/>
    <mergeCell ref="G43:M43"/>
    <mergeCell ref="N43:Q43"/>
    <mergeCell ref="R43:W43"/>
    <mergeCell ref="A36:C36"/>
    <mergeCell ref="D36:W36"/>
    <mergeCell ref="B39:F39"/>
    <mergeCell ref="G39:W39"/>
    <mergeCell ref="A41:C41"/>
    <mergeCell ref="D41:W41"/>
    <mergeCell ref="R37:W37"/>
    <mergeCell ref="B38:F38"/>
    <mergeCell ref="G38:M38"/>
    <mergeCell ref="N38:Q38"/>
    <mergeCell ref="R38:W38"/>
    <mergeCell ref="B37:D37"/>
    <mergeCell ref="E37:M37"/>
    <mergeCell ref="N37:Q37"/>
    <mergeCell ref="A31:C31"/>
    <mergeCell ref="D31:W31"/>
    <mergeCell ref="R33:W33"/>
    <mergeCell ref="B34:F34"/>
    <mergeCell ref="G34:W34"/>
    <mergeCell ref="R32:W32"/>
    <mergeCell ref="B33:F33"/>
    <mergeCell ref="B32:D32"/>
    <mergeCell ref="E32:M32"/>
    <mergeCell ref="G33:M33"/>
    <mergeCell ref="N33:Q33"/>
    <mergeCell ref="N32:Q32"/>
    <mergeCell ref="R28:W28"/>
    <mergeCell ref="B29:F29"/>
    <mergeCell ref="G29:W29"/>
    <mergeCell ref="A26:C26"/>
    <mergeCell ref="D26:W26"/>
    <mergeCell ref="B27:D27"/>
    <mergeCell ref="E27:M27"/>
    <mergeCell ref="N27:Q27"/>
    <mergeCell ref="R27:W27"/>
    <mergeCell ref="B28:F28"/>
    <mergeCell ref="G28:M28"/>
    <mergeCell ref="N28:Q28"/>
    <mergeCell ref="A21:C21"/>
    <mergeCell ref="B22:D22"/>
    <mergeCell ref="B23:F23"/>
    <mergeCell ref="B24:F24"/>
    <mergeCell ref="N22:Q22"/>
    <mergeCell ref="N23:Q23"/>
    <mergeCell ref="G24:W24"/>
    <mergeCell ref="R23:W23"/>
    <mergeCell ref="R22:W22"/>
    <mergeCell ref="G23:M23"/>
    <mergeCell ref="E22:M22"/>
    <mergeCell ref="D21:W21"/>
    <mergeCell ref="I16:K16"/>
    <mergeCell ref="L16:X16"/>
    <mergeCell ref="I17:K17"/>
    <mergeCell ref="L17:X17"/>
    <mergeCell ref="A19:Y19"/>
    <mergeCell ref="H12:J12"/>
    <mergeCell ref="K12:X12"/>
    <mergeCell ref="H13:J13"/>
    <mergeCell ref="K13:X13"/>
    <mergeCell ref="I15:K15"/>
    <mergeCell ref="L15:X15"/>
    <mergeCell ref="A5:X5"/>
    <mergeCell ref="A6:X6"/>
    <mergeCell ref="A7:X7"/>
    <mergeCell ref="R9:X9"/>
    <mergeCell ref="H11:J11"/>
    <mergeCell ref="K11:X11"/>
  </mergeCells>
  <phoneticPr fontId="2"/>
  <printOptions horizontalCentered="1" verticalCentered="1"/>
  <pageMargins left="0.70866141732283472" right="0.70866141732283472" top="0.43307086614173229" bottom="0.3937007874015748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AK38"/>
  <sheetViews>
    <sheetView showGridLines="0" zoomScale="80" zoomScaleNormal="80" workbookViewId="0">
      <selection activeCell="AG23" sqref="AG23"/>
    </sheetView>
  </sheetViews>
  <sheetFormatPr defaultColWidth="3.125" defaultRowHeight="18.75"/>
  <cols>
    <col min="1" max="1" width="3.125" customWidth="1"/>
    <col min="25" max="25" width="0.875" customWidth="1"/>
  </cols>
  <sheetData>
    <row r="1" spans="1:37" ht="9.9499999999999993" customHeight="1"/>
    <row r="2" spans="1:37">
      <c r="X2" s="77"/>
    </row>
    <row r="3" spans="1:37">
      <c r="A3" s="19" t="s">
        <v>161</v>
      </c>
      <c r="X3" s="62"/>
    </row>
    <row r="4" spans="1:37" ht="9.9499999999999993" customHeight="1"/>
    <row r="5" spans="1:37" ht="19.5">
      <c r="A5" s="104" t="str">
        <f>事業年度&amp;"　"&amp;第■回</f>
        <v>令和7年度　</v>
      </c>
      <c r="B5" s="105"/>
      <c r="C5" s="105"/>
      <c r="D5" s="105"/>
      <c r="E5" s="105"/>
      <c r="F5" s="105"/>
      <c r="G5" s="105"/>
      <c r="H5" s="105"/>
      <c r="I5" s="105"/>
      <c r="J5" s="105"/>
      <c r="K5" s="105"/>
      <c r="L5" s="105"/>
      <c r="M5" s="105"/>
      <c r="N5" s="105"/>
      <c r="O5" s="105"/>
      <c r="P5" s="105"/>
      <c r="Q5" s="105"/>
      <c r="R5" s="105"/>
      <c r="S5" s="105"/>
      <c r="T5" s="105"/>
      <c r="U5" s="105"/>
      <c r="V5" s="105"/>
      <c r="W5" s="105"/>
      <c r="X5" s="106"/>
      <c r="Y5" s="22"/>
    </row>
    <row r="6" spans="1:37" ht="19.5">
      <c r="A6" s="107" t="str">
        <f>補助事業名</f>
        <v>飲食･商業･サービス業新事業展開支援事業</v>
      </c>
      <c r="B6" s="108"/>
      <c r="C6" s="108"/>
      <c r="D6" s="108"/>
      <c r="E6" s="108"/>
      <c r="F6" s="108"/>
      <c r="G6" s="108"/>
      <c r="H6" s="108"/>
      <c r="I6" s="108"/>
      <c r="J6" s="108"/>
      <c r="K6" s="108"/>
      <c r="L6" s="108"/>
      <c r="M6" s="108"/>
      <c r="N6" s="108"/>
      <c r="O6" s="108"/>
      <c r="P6" s="108"/>
      <c r="Q6" s="108"/>
      <c r="R6" s="108"/>
      <c r="S6" s="108"/>
      <c r="T6" s="108"/>
      <c r="U6" s="108"/>
      <c r="V6" s="108"/>
      <c r="W6" s="108"/>
      <c r="X6" s="109"/>
      <c r="Y6" s="22"/>
    </row>
    <row r="7" spans="1:37" ht="19.5">
      <c r="A7" s="110" t="s">
        <v>108</v>
      </c>
      <c r="B7" s="111"/>
      <c r="C7" s="111"/>
      <c r="D7" s="111"/>
      <c r="E7" s="111"/>
      <c r="F7" s="111"/>
      <c r="G7" s="111"/>
      <c r="H7" s="111"/>
      <c r="I7" s="111"/>
      <c r="J7" s="111"/>
      <c r="K7" s="111"/>
      <c r="L7" s="111"/>
      <c r="M7" s="111"/>
      <c r="N7" s="111"/>
      <c r="O7" s="111"/>
      <c r="P7" s="111"/>
      <c r="Q7" s="111"/>
      <c r="R7" s="111"/>
      <c r="S7" s="111"/>
      <c r="T7" s="111"/>
      <c r="U7" s="111"/>
      <c r="V7" s="111"/>
      <c r="W7" s="111"/>
      <c r="X7" s="112"/>
      <c r="Y7" s="23"/>
    </row>
    <row r="9" spans="1:37" ht="19.5">
      <c r="R9" s="117" t="str">
        <f>請求日</f>
        <v>2025年●月〇日</v>
      </c>
      <c r="S9" s="117"/>
      <c r="T9" s="117"/>
      <c r="U9" s="117"/>
      <c r="V9" s="117"/>
      <c r="W9" s="117"/>
      <c r="X9" s="117"/>
      <c r="AK9" s="7"/>
    </row>
    <row r="10" spans="1:37" ht="9.9499999999999993" customHeight="1">
      <c r="E10" s="2"/>
    </row>
    <row r="11" spans="1:37" ht="19.5">
      <c r="A11" s="21" t="s">
        <v>12</v>
      </c>
    </row>
    <row r="13" spans="1:37" ht="21" customHeight="1">
      <c r="H13" s="119" t="s">
        <v>0</v>
      </c>
      <c r="I13" s="119"/>
      <c r="J13" s="119"/>
      <c r="K13" s="120">
        <f>住所</f>
        <v>0</v>
      </c>
      <c r="L13" s="120"/>
      <c r="M13" s="120"/>
      <c r="N13" s="120"/>
      <c r="O13" s="120"/>
      <c r="P13" s="120"/>
      <c r="Q13" s="120"/>
      <c r="R13" s="120"/>
      <c r="S13" s="120"/>
      <c r="T13" s="120"/>
      <c r="U13" s="120"/>
      <c r="V13" s="120"/>
      <c r="W13" s="120"/>
      <c r="X13" s="120"/>
    </row>
    <row r="14" spans="1:37" ht="21" customHeight="1">
      <c r="H14" s="119" t="s">
        <v>14</v>
      </c>
      <c r="I14" s="119"/>
      <c r="J14" s="119"/>
      <c r="K14" s="129">
        <f>名称</f>
        <v>0</v>
      </c>
      <c r="L14" s="129"/>
      <c r="M14" s="129"/>
      <c r="N14" s="129"/>
      <c r="O14" s="129"/>
      <c r="P14" s="129"/>
      <c r="Q14" s="129"/>
      <c r="R14" s="129"/>
      <c r="S14" s="129"/>
      <c r="T14" s="129"/>
      <c r="U14" s="129"/>
      <c r="V14" s="129"/>
      <c r="W14" s="129"/>
      <c r="X14" s="129"/>
    </row>
    <row r="15" spans="1:37" ht="21" customHeight="1">
      <c r="H15" s="119" t="s">
        <v>28</v>
      </c>
      <c r="I15" s="119"/>
      <c r="J15" s="119"/>
      <c r="K15" s="129" t="str">
        <f>代表者役職&amp;"　"&amp;代表者氏名&amp;"　"</f>
        <v>　　</v>
      </c>
      <c r="L15" s="129"/>
      <c r="M15" s="129"/>
      <c r="N15" s="129"/>
      <c r="O15" s="129"/>
      <c r="P15" s="129"/>
      <c r="Q15" s="129"/>
      <c r="R15" s="129"/>
      <c r="S15" s="129"/>
      <c r="T15" s="129"/>
      <c r="U15" s="129"/>
      <c r="V15" s="129"/>
      <c r="W15" s="129"/>
      <c r="X15" s="129"/>
    </row>
    <row r="16" spans="1:37" ht="9.9499999999999993" customHeight="1"/>
    <row r="17" spans="1:25" ht="21" customHeight="1">
      <c r="I17" s="113" t="s">
        <v>6</v>
      </c>
      <c r="J17" s="114"/>
      <c r="K17" s="114"/>
      <c r="L17" s="123" t="str">
        <f>担当者役職&amp;"　"&amp;担当者氏名</f>
        <v>　</v>
      </c>
      <c r="M17" s="123"/>
      <c r="N17" s="123"/>
      <c r="O17" s="123"/>
      <c r="P17" s="123"/>
      <c r="Q17" s="123"/>
      <c r="R17" s="123"/>
      <c r="S17" s="123"/>
      <c r="T17" s="123"/>
      <c r="U17" s="123"/>
      <c r="V17" s="123"/>
      <c r="W17" s="123"/>
      <c r="X17" s="124"/>
    </row>
    <row r="18" spans="1:25" ht="21" customHeight="1">
      <c r="I18" s="115" t="s">
        <v>5</v>
      </c>
      <c r="J18" s="116"/>
      <c r="K18" s="116"/>
      <c r="L18" s="125">
        <f>担当者電話番号</f>
        <v>0</v>
      </c>
      <c r="M18" s="125"/>
      <c r="N18" s="125"/>
      <c r="O18" s="125"/>
      <c r="P18" s="125"/>
      <c r="Q18" s="125"/>
      <c r="R18" s="125"/>
      <c r="S18" s="125"/>
      <c r="T18" s="125"/>
      <c r="U18" s="125"/>
      <c r="V18" s="125"/>
      <c r="W18" s="125"/>
      <c r="X18" s="126"/>
    </row>
    <row r="19" spans="1:25" ht="21" customHeight="1">
      <c r="I19" s="121" t="s">
        <v>10</v>
      </c>
      <c r="J19" s="122"/>
      <c r="K19" s="122"/>
      <c r="L19" s="127" t="str">
        <f>IF(ISBLANK(メールアドレス),"",メールアドレス)</f>
        <v/>
      </c>
      <c r="M19" s="127"/>
      <c r="N19" s="127"/>
      <c r="O19" s="127"/>
      <c r="P19" s="127"/>
      <c r="Q19" s="127"/>
      <c r="R19" s="127"/>
      <c r="S19" s="127"/>
      <c r="T19" s="127"/>
      <c r="U19" s="127"/>
      <c r="V19" s="127"/>
      <c r="W19" s="127"/>
      <c r="X19" s="128"/>
    </row>
    <row r="21" spans="1:25">
      <c r="A21" s="19" t="s">
        <v>162</v>
      </c>
    </row>
    <row r="23" spans="1:25">
      <c r="A23" s="118" t="s">
        <v>17</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20" t="s">
        <v>65</v>
      </c>
    </row>
    <row r="26" spans="1:25" ht="24.95" customHeight="1">
      <c r="B26" s="197" t="s">
        <v>66</v>
      </c>
      <c r="C26" s="197"/>
      <c r="D26" s="197"/>
      <c r="E26" s="197"/>
      <c r="F26" s="197"/>
      <c r="G26" s="196">
        <f>補助金確定額</f>
        <v>0</v>
      </c>
      <c r="H26" s="196"/>
      <c r="I26" s="196"/>
      <c r="J26" s="196"/>
      <c r="K26" s="196"/>
      <c r="L26" s="196"/>
      <c r="M26" s="196"/>
      <c r="N26" s="196"/>
      <c r="O26" s="196"/>
      <c r="P26" s="196"/>
      <c r="Q26" s="196"/>
      <c r="R26" s="196"/>
      <c r="S26" s="196"/>
      <c r="T26" s="196"/>
      <c r="U26" s="196"/>
      <c r="V26" s="196"/>
      <c r="W26" s="196"/>
      <c r="X26" s="196"/>
    </row>
    <row r="27" spans="1:25" ht="24.95" customHeight="1">
      <c r="B27" s="197" t="s">
        <v>73</v>
      </c>
      <c r="C27" s="197"/>
      <c r="D27" s="197"/>
      <c r="E27" s="197"/>
      <c r="F27" s="197"/>
      <c r="G27" s="196">
        <f>請求額</f>
        <v>0</v>
      </c>
      <c r="H27" s="196"/>
      <c r="I27" s="196"/>
      <c r="J27" s="196"/>
      <c r="K27" s="196"/>
      <c r="L27" s="196"/>
      <c r="M27" s="196"/>
      <c r="N27" s="196"/>
      <c r="O27" s="196"/>
      <c r="P27" s="196"/>
      <c r="Q27" s="196"/>
      <c r="R27" s="196"/>
      <c r="S27" s="196"/>
      <c r="T27" s="196"/>
      <c r="U27" s="196"/>
      <c r="V27" s="196"/>
      <c r="W27" s="196"/>
      <c r="X27" s="196"/>
    </row>
    <row r="28" spans="1:25">
      <c r="A28" s="19"/>
    </row>
    <row r="29" spans="1:25">
      <c r="A29" s="20" t="s">
        <v>67</v>
      </c>
    </row>
    <row r="30" spans="1:25" ht="24.95" customHeight="1">
      <c r="B30" s="197" t="s">
        <v>68</v>
      </c>
      <c r="C30" s="197"/>
      <c r="D30" s="197"/>
      <c r="E30" s="197"/>
      <c r="F30" s="197"/>
      <c r="G30" s="199">
        <f>金融機関名</f>
        <v>0</v>
      </c>
      <c r="H30" s="199"/>
      <c r="I30" s="199"/>
      <c r="J30" s="199"/>
      <c r="K30" s="199"/>
      <c r="L30" s="199"/>
      <c r="M30" s="199"/>
      <c r="N30" s="199"/>
      <c r="O30" s="199"/>
      <c r="P30" s="199"/>
      <c r="Q30" s="199"/>
      <c r="R30" s="199"/>
      <c r="S30" s="199"/>
      <c r="T30" s="199"/>
      <c r="U30" s="199"/>
      <c r="V30" s="199"/>
      <c r="W30" s="199"/>
      <c r="X30" s="199"/>
    </row>
    <row r="31" spans="1:25" ht="24.95" customHeight="1">
      <c r="B31" s="197" t="s">
        <v>69</v>
      </c>
      <c r="C31" s="197"/>
      <c r="D31" s="197"/>
      <c r="E31" s="197"/>
      <c r="F31" s="197"/>
      <c r="G31" s="199">
        <f>支店名</f>
        <v>0</v>
      </c>
      <c r="H31" s="199"/>
      <c r="I31" s="199"/>
      <c r="J31" s="199"/>
      <c r="K31" s="199"/>
      <c r="L31" s="199"/>
      <c r="M31" s="199"/>
      <c r="N31" s="199"/>
      <c r="O31" s="199"/>
      <c r="P31" s="199"/>
      <c r="Q31" s="199"/>
      <c r="R31" s="199"/>
      <c r="S31" s="199"/>
      <c r="T31" s="199"/>
      <c r="U31" s="199"/>
      <c r="V31" s="199"/>
      <c r="W31" s="199"/>
      <c r="X31" s="199"/>
    </row>
    <row r="32" spans="1:25" ht="24.95" customHeight="1">
      <c r="A32" s="19"/>
      <c r="B32" s="197" t="s">
        <v>70</v>
      </c>
      <c r="C32" s="197"/>
      <c r="D32" s="197"/>
      <c r="E32" s="197"/>
      <c r="F32" s="197"/>
      <c r="G32" s="199">
        <f>預金種別</f>
        <v>0</v>
      </c>
      <c r="H32" s="199"/>
      <c r="I32" s="199"/>
      <c r="J32" s="199"/>
      <c r="K32" s="199"/>
      <c r="L32" s="199"/>
      <c r="M32" s="199"/>
      <c r="N32" s="199"/>
      <c r="O32" s="199"/>
      <c r="P32" s="199"/>
      <c r="Q32" s="199"/>
      <c r="R32" s="199"/>
      <c r="S32" s="199"/>
      <c r="T32" s="199"/>
      <c r="U32" s="199"/>
      <c r="V32" s="199"/>
      <c r="W32" s="199"/>
      <c r="X32" s="199"/>
    </row>
    <row r="33" spans="1:24" ht="24.95" customHeight="1">
      <c r="B33" s="197" t="s">
        <v>71</v>
      </c>
      <c r="C33" s="197"/>
      <c r="D33" s="197"/>
      <c r="E33" s="197"/>
      <c r="F33" s="197"/>
      <c r="G33" s="200">
        <f>口座番号</f>
        <v>0</v>
      </c>
      <c r="H33" s="200"/>
      <c r="I33" s="200"/>
      <c r="J33" s="200"/>
      <c r="K33" s="200"/>
      <c r="L33" s="200"/>
      <c r="M33" s="200"/>
      <c r="N33" s="200"/>
      <c r="O33" s="200"/>
      <c r="P33" s="200"/>
      <c r="Q33" s="200"/>
      <c r="R33" s="200"/>
      <c r="S33" s="200"/>
      <c r="T33" s="200"/>
      <c r="U33" s="200"/>
      <c r="V33" s="200"/>
      <c r="W33" s="200"/>
      <c r="X33" s="200"/>
    </row>
    <row r="34" spans="1:24" ht="24.95" customHeight="1">
      <c r="B34" s="198" t="s">
        <v>72</v>
      </c>
      <c r="C34" s="197"/>
      <c r="D34" s="197"/>
      <c r="E34" s="197"/>
      <c r="F34" s="197"/>
      <c r="G34" s="201">
        <f>ｺｳｻﾞﾒｲｷﾞ</f>
        <v>0</v>
      </c>
      <c r="H34" s="201"/>
      <c r="I34" s="201"/>
      <c r="J34" s="201"/>
      <c r="K34" s="201"/>
      <c r="L34" s="201"/>
      <c r="M34" s="201"/>
      <c r="N34" s="201"/>
      <c r="O34" s="201"/>
      <c r="P34" s="201"/>
      <c r="Q34" s="201"/>
      <c r="R34" s="201"/>
      <c r="S34" s="201"/>
      <c r="T34" s="201"/>
      <c r="U34" s="201"/>
      <c r="V34" s="201"/>
      <c r="W34" s="201"/>
      <c r="X34" s="201"/>
    </row>
    <row r="35" spans="1:24" ht="24.95" customHeight="1">
      <c r="B35" s="197"/>
      <c r="C35" s="197"/>
      <c r="D35" s="197"/>
      <c r="E35" s="197"/>
      <c r="F35" s="197"/>
      <c r="G35" s="202">
        <f>口座名義</f>
        <v>0</v>
      </c>
      <c r="H35" s="202"/>
      <c r="I35" s="202"/>
      <c r="J35" s="202"/>
      <c r="K35" s="202"/>
      <c r="L35" s="202"/>
      <c r="M35" s="202"/>
      <c r="N35" s="202"/>
      <c r="O35" s="202"/>
      <c r="P35" s="202"/>
      <c r="Q35" s="202"/>
      <c r="R35" s="202"/>
      <c r="S35" s="202"/>
      <c r="T35" s="202"/>
      <c r="U35" s="202"/>
      <c r="V35" s="202"/>
      <c r="W35" s="202"/>
      <c r="X35" s="202"/>
    </row>
    <row r="36" spans="1:24" ht="24.95" customHeight="1">
      <c r="B36" s="197"/>
      <c r="C36" s="197"/>
      <c r="D36" s="197"/>
      <c r="E36" s="197"/>
      <c r="F36" s="197"/>
      <c r="G36" s="199"/>
      <c r="H36" s="199"/>
      <c r="I36" s="199"/>
      <c r="J36" s="199"/>
      <c r="K36" s="199"/>
      <c r="L36" s="199"/>
      <c r="M36" s="199"/>
      <c r="N36" s="199"/>
      <c r="O36" s="199"/>
      <c r="P36" s="199"/>
      <c r="Q36" s="199"/>
      <c r="R36" s="199"/>
      <c r="S36" s="199"/>
      <c r="T36" s="199"/>
      <c r="U36" s="199"/>
      <c r="V36" s="199"/>
      <c r="W36" s="199"/>
      <c r="X36" s="199"/>
    </row>
    <row r="37" spans="1:24">
      <c r="B37" s="203" t="s">
        <v>192</v>
      </c>
      <c r="C37" s="203"/>
      <c r="D37" s="203"/>
      <c r="E37" s="203"/>
      <c r="F37" s="203"/>
      <c r="G37" s="203"/>
      <c r="H37" s="203"/>
      <c r="I37" s="203"/>
      <c r="J37" s="203"/>
      <c r="K37" s="203"/>
      <c r="L37" s="203"/>
      <c r="M37" s="203"/>
      <c r="N37" s="203"/>
      <c r="O37" s="203"/>
      <c r="P37" s="203"/>
      <c r="Q37" s="203"/>
      <c r="R37" s="203"/>
      <c r="S37" s="203"/>
      <c r="T37" s="203"/>
      <c r="U37" s="203"/>
      <c r="V37" s="203"/>
      <c r="W37" s="203"/>
      <c r="X37" s="203"/>
    </row>
    <row r="38" spans="1:24">
      <c r="A38" s="19"/>
      <c r="B38" s="204" t="s">
        <v>193</v>
      </c>
      <c r="C38" s="204"/>
      <c r="D38" s="204"/>
      <c r="E38" s="204"/>
      <c r="F38" s="204"/>
      <c r="G38" s="204"/>
      <c r="H38" s="204"/>
      <c r="I38" s="204"/>
      <c r="J38" s="204"/>
      <c r="K38" s="204"/>
      <c r="L38" s="204"/>
      <c r="M38" s="204"/>
      <c r="N38" s="204"/>
      <c r="O38" s="204"/>
      <c r="P38" s="204"/>
      <c r="Q38" s="204"/>
      <c r="R38" s="204"/>
      <c r="S38" s="204"/>
      <c r="T38" s="204"/>
      <c r="U38" s="204"/>
      <c r="V38" s="204"/>
      <c r="W38" s="204"/>
      <c r="X38" s="204"/>
    </row>
  </sheetData>
  <sheetProtection algorithmName="SHA-512" hashValue="i6zU3d9oQnS/w6ABrIXyousLeks61TdpSMmr8ljVX9ot1Bx0povw8qlSog8MYkJpViyJIEHaT9uXH6Pp6VR4/g==" saltValue="MT71OI1GL7Lmq2B4KtetsA==" spinCount="100000" sheet="1" objects="1" scenarios="1"/>
  <mergeCells count="34">
    <mergeCell ref="B37:X37"/>
    <mergeCell ref="B38:X38"/>
    <mergeCell ref="A5:X5"/>
    <mergeCell ref="A6:X6"/>
    <mergeCell ref="A7:X7"/>
    <mergeCell ref="R9:X9"/>
    <mergeCell ref="H13:J13"/>
    <mergeCell ref="K13:X13"/>
    <mergeCell ref="H14:J14"/>
    <mergeCell ref="K14:X14"/>
    <mergeCell ref="H15:J15"/>
    <mergeCell ref="K15:X15"/>
    <mergeCell ref="I17:K17"/>
    <mergeCell ref="L17:X17"/>
    <mergeCell ref="I18:K18"/>
    <mergeCell ref="L18:X18"/>
    <mergeCell ref="B34:F36"/>
    <mergeCell ref="G30:X30"/>
    <mergeCell ref="G31:X31"/>
    <mergeCell ref="G32:X32"/>
    <mergeCell ref="G33:X33"/>
    <mergeCell ref="G34:X34"/>
    <mergeCell ref="G35:X36"/>
    <mergeCell ref="B30:F30"/>
    <mergeCell ref="B31:F31"/>
    <mergeCell ref="B32:F32"/>
    <mergeCell ref="G27:X27"/>
    <mergeCell ref="B33:F33"/>
    <mergeCell ref="I19:K19"/>
    <mergeCell ref="L19:X19"/>
    <mergeCell ref="A23:Y23"/>
    <mergeCell ref="B26:F26"/>
    <mergeCell ref="G26:X26"/>
    <mergeCell ref="B27:F27"/>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16F9-D040-4AF9-9093-3DDDB8F7366C}">
  <dimension ref="A1:I42"/>
  <sheetViews>
    <sheetView workbookViewId="0">
      <selection activeCell="C17" sqref="C17"/>
    </sheetView>
  </sheetViews>
  <sheetFormatPr defaultRowHeight="18.75"/>
  <sheetData>
    <row r="1" spans="1:9">
      <c r="A1" s="79" t="s">
        <v>191</v>
      </c>
      <c r="B1" s="80"/>
      <c r="C1" s="80"/>
      <c r="D1" s="80"/>
      <c r="E1" s="80"/>
      <c r="F1" s="80"/>
      <c r="G1" s="80"/>
      <c r="H1" s="80"/>
      <c r="I1" s="81"/>
    </row>
    <row r="2" spans="1:9">
      <c r="A2" s="82"/>
      <c r="B2" s="83"/>
      <c r="C2" s="83"/>
      <c r="D2" s="83"/>
      <c r="E2" s="83"/>
      <c r="F2" s="83"/>
      <c r="G2" s="83"/>
      <c r="H2" s="83"/>
      <c r="I2" s="84"/>
    </row>
    <row r="3" spans="1:9">
      <c r="A3" s="85"/>
      <c r="I3" s="86"/>
    </row>
    <row r="4" spans="1:9">
      <c r="A4" s="85"/>
      <c r="I4" s="86"/>
    </row>
    <row r="5" spans="1:9">
      <c r="A5" s="85"/>
      <c r="I5" s="86"/>
    </row>
    <row r="6" spans="1:9">
      <c r="A6" s="85"/>
      <c r="I6" s="86"/>
    </row>
    <row r="7" spans="1:9">
      <c r="A7" s="85"/>
      <c r="I7" s="86"/>
    </row>
    <row r="8" spans="1:9">
      <c r="A8" s="85"/>
      <c r="I8" s="86"/>
    </row>
    <row r="9" spans="1:9">
      <c r="A9" s="85"/>
      <c r="I9" s="86"/>
    </row>
    <row r="10" spans="1:9">
      <c r="A10" s="85"/>
      <c r="I10" s="86"/>
    </row>
    <row r="11" spans="1:9">
      <c r="A11" s="85"/>
      <c r="I11" s="86"/>
    </row>
    <row r="12" spans="1:9">
      <c r="A12" s="85"/>
      <c r="I12" s="86"/>
    </row>
    <row r="13" spans="1:9">
      <c r="A13" s="85"/>
      <c r="I13" s="86"/>
    </row>
    <row r="14" spans="1:9">
      <c r="A14" s="85"/>
      <c r="I14" s="86"/>
    </row>
    <row r="15" spans="1:9">
      <c r="A15" s="85"/>
      <c r="I15" s="86"/>
    </row>
    <row r="16" spans="1:9">
      <c r="A16" s="85"/>
      <c r="I16" s="86"/>
    </row>
    <row r="17" spans="1:9">
      <c r="A17" s="85"/>
      <c r="I17" s="86"/>
    </row>
    <row r="18" spans="1:9">
      <c r="A18" s="85"/>
      <c r="I18" s="86"/>
    </row>
    <row r="19" spans="1:9">
      <c r="A19" s="85"/>
      <c r="I19" s="86"/>
    </row>
    <row r="20" spans="1:9">
      <c r="A20" s="85"/>
      <c r="I20" s="86"/>
    </row>
    <row r="21" spans="1:9">
      <c r="A21" s="85"/>
      <c r="I21" s="86"/>
    </row>
    <row r="22" spans="1:9">
      <c r="A22" s="85"/>
      <c r="I22" s="86"/>
    </row>
    <row r="23" spans="1:9">
      <c r="A23" s="85"/>
      <c r="I23" s="86"/>
    </row>
    <row r="24" spans="1:9">
      <c r="A24" s="85"/>
      <c r="I24" s="86"/>
    </row>
    <row r="25" spans="1:9">
      <c r="A25" s="85"/>
      <c r="I25" s="86"/>
    </row>
    <row r="26" spans="1:9">
      <c r="A26" s="85"/>
      <c r="I26" s="86"/>
    </row>
    <row r="27" spans="1:9">
      <c r="A27" s="85"/>
      <c r="I27" s="86"/>
    </row>
    <row r="28" spans="1:9">
      <c r="A28" s="85"/>
      <c r="I28" s="86"/>
    </row>
    <row r="29" spans="1:9">
      <c r="A29" s="85"/>
      <c r="I29" s="86"/>
    </row>
    <row r="30" spans="1:9">
      <c r="A30" s="85"/>
      <c r="I30" s="86"/>
    </row>
    <row r="31" spans="1:9">
      <c r="A31" s="85"/>
      <c r="I31" s="86"/>
    </row>
    <row r="32" spans="1:9">
      <c r="A32" s="85"/>
      <c r="I32" s="86"/>
    </row>
    <row r="33" spans="1:9">
      <c r="A33" s="85"/>
      <c r="I33" s="86"/>
    </row>
    <row r="34" spans="1:9">
      <c r="A34" s="85"/>
      <c r="I34" s="86"/>
    </row>
    <row r="35" spans="1:9">
      <c r="A35" s="85"/>
      <c r="I35" s="86"/>
    </row>
    <row r="36" spans="1:9">
      <c r="A36" s="85"/>
      <c r="I36" s="86"/>
    </row>
    <row r="37" spans="1:9">
      <c r="A37" s="85"/>
      <c r="I37" s="86"/>
    </row>
    <row r="38" spans="1:9">
      <c r="A38" s="85"/>
      <c r="I38" s="86"/>
    </row>
    <row r="39" spans="1:9">
      <c r="A39" s="85"/>
      <c r="I39" s="86"/>
    </row>
    <row r="40" spans="1:9">
      <c r="A40" s="85"/>
      <c r="I40" s="86"/>
    </row>
    <row r="41" spans="1:9">
      <c r="A41" s="85"/>
      <c r="I41" s="86"/>
    </row>
    <row r="42" spans="1:9">
      <c r="A42" s="87"/>
      <c r="B42" s="88"/>
      <c r="C42" s="88"/>
      <c r="D42" s="88"/>
      <c r="E42" s="88"/>
      <c r="F42" s="88"/>
      <c r="G42" s="88"/>
      <c r="H42" s="88"/>
      <c r="I42" s="89"/>
    </row>
  </sheetData>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4E16-3F25-4DE0-B46E-816E0227F8EC}">
  <sheetPr>
    <tabColor theme="7"/>
  </sheetPr>
  <dimension ref="A1:AK43"/>
  <sheetViews>
    <sheetView showGridLines="0" zoomScaleNormal="100" workbookViewId="0">
      <selection activeCell="AG14" sqref="AG14"/>
    </sheetView>
  </sheetViews>
  <sheetFormatPr defaultColWidth="3.125" defaultRowHeight="18.75"/>
  <cols>
    <col min="1" max="1" width="3.125" customWidth="1"/>
    <col min="25" max="25" width="0.875" customWidth="1"/>
  </cols>
  <sheetData>
    <row r="1" spans="1:37" ht="9.9499999999999993" customHeight="1"/>
    <row r="2" spans="1:37">
      <c r="X2" s="77"/>
    </row>
    <row r="3" spans="1:37">
      <c r="A3" s="19" t="s">
        <v>163</v>
      </c>
      <c r="X3" s="62"/>
    </row>
    <row r="4" spans="1:37" ht="9.9499999999999993" customHeight="1"/>
    <row r="5" spans="1:37" ht="19.5">
      <c r="A5" s="104" t="str">
        <f>事業年度&amp;"　"&amp;第■回</f>
        <v>令和7年度　</v>
      </c>
      <c r="B5" s="105"/>
      <c r="C5" s="105"/>
      <c r="D5" s="105"/>
      <c r="E5" s="105"/>
      <c r="F5" s="105"/>
      <c r="G5" s="105"/>
      <c r="H5" s="105"/>
      <c r="I5" s="105"/>
      <c r="J5" s="105"/>
      <c r="K5" s="105"/>
      <c r="L5" s="105"/>
      <c r="M5" s="105"/>
      <c r="N5" s="105"/>
      <c r="O5" s="105"/>
      <c r="P5" s="105"/>
      <c r="Q5" s="105"/>
      <c r="R5" s="105"/>
      <c r="S5" s="105"/>
      <c r="T5" s="105"/>
      <c r="U5" s="105"/>
      <c r="V5" s="105"/>
      <c r="W5" s="105"/>
      <c r="X5" s="106"/>
      <c r="Y5" s="22"/>
    </row>
    <row r="6" spans="1:37" ht="19.5">
      <c r="A6" s="107" t="str">
        <f>補助事業名</f>
        <v>飲食･商業･サービス業新事業展開支援事業</v>
      </c>
      <c r="B6" s="108"/>
      <c r="C6" s="108"/>
      <c r="D6" s="108"/>
      <c r="E6" s="108"/>
      <c r="F6" s="108"/>
      <c r="G6" s="108"/>
      <c r="H6" s="108"/>
      <c r="I6" s="108"/>
      <c r="J6" s="108"/>
      <c r="K6" s="108"/>
      <c r="L6" s="108"/>
      <c r="M6" s="108"/>
      <c r="N6" s="108"/>
      <c r="O6" s="108"/>
      <c r="P6" s="108"/>
      <c r="Q6" s="108"/>
      <c r="R6" s="108"/>
      <c r="S6" s="108"/>
      <c r="T6" s="108"/>
      <c r="U6" s="108"/>
      <c r="V6" s="108"/>
      <c r="W6" s="108"/>
      <c r="X6" s="109"/>
      <c r="Y6" s="22"/>
    </row>
    <row r="7" spans="1:37" ht="19.5">
      <c r="A7" s="110" t="s">
        <v>126</v>
      </c>
      <c r="B7" s="111"/>
      <c r="C7" s="111"/>
      <c r="D7" s="111"/>
      <c r="E7" s="111"/>
      <c r="F7" s="111"/>
      <c r="G7" s="111"/>
      <c r="H7" s="111"/>
      <c r="I7" s="111"/>
      <c r="J7" s="111"/>
      <c r="K7" s="111"/>
      <c r="L7" s="111"/>
      <c r="M7" s="111"/>
      <c r="N7" s="111"/>
      <c r="O7" s="111"/>
      <c r="P7" s="111"/>
      <c r="Q7" s="111"/>
      <c r="R7" s="111"/>
      <c r="S7" s="111"/>
      <c r="T7" s="111"/>
      <c r="U7" s="111"/>
      <c r="V7" s="111"/>
      <c r="W7" s="111"/>
      <c r="X7" s="112"/>
      <c r="Y7" s="23"/>
    </row>
    <row r="8" spans="1:37" ht="9.9499999999999993" customHeight="1"/>
    <row r="9" spans="1:37" ht="19.5" customHeight="1">
      <c r="O9" s="184" t="s">
        <v>127</v>
      </c>
      <c r="P9" s="184"/>
      <c r="Q9" s="184"/>
      <c r="R9" s="184"/>
      <c r="S9" s="184"/>
      <c r="T9" s="184"/>
      <c r="U9" s="184"/>
      <c r="V9" s="184"/>
      <c r="W9" s="184"/>
      <c r="X9" s="184"/>
      <c r="AK9" s="7"/>
    </row>
    <row r="10" spans="1:37" ht="9.9499999999999993" customHeight="1">
      <c r="E10" s="2"/>
    </row>
    <row r="11" spans="1:37" ht="21" customHeight="1">
      <c r="H11" s="119" t="s">
        <v>0</v>
      </c>
      <c r="I11" s="119"/>
      <c r="J11" s="119"/>
      <c r="K11" s="120">
        <f>住所</f>
        <v>0</v>
      </c>
      <c r="L11" s="120"/>
      <c r="M11" s="120"/>
      <c r="N11" s="120"/>
      <c r="O11" s="120"/>
      <c r="P11" s="120"/>
      <c r="Q11" s="120"/>
      <c r="R11" s="120"/>
      <c r="S11" s="120"/>
      <c r="T11" s="120"/>
      <c r="U11" s="120"/>
      <c r="V11" s="120"/>
      <c r="W11" s="120"/>
      <c r="X11" s="120"/>
    </row>
    <row r="12" spans="1:37" ht="21" customHeight="1">
      <c r="H12" s="119" t="s">
        <v>14</v>
      </c>
      <c r="I12" s="119"/>
      <c r="J12" s="119"/>
      <c r="K12" s="129">
        <f>名称</f>
        <v>0</v>
      </c>
      <c r="L12" s="129"/>
      <c r="M12" s="129"/>
      <c r="N12" s="129"/>
      <c r="O12" s="129"/>
      <c r="P12" s="129"/>
      <c r="Q12" s="129"/>
      <c r="R12" s="129"/>
      <c r="S12" s="129"/>
      <c r="T12" s="129"/>
      <c r="U12" s="129"/>
      <c r="V12" s="129"/>
      <c r="W12" s="129"/>
      <c r="X12" s="129"/>
    </row>
    <row r="13" spans="1:37" ht="21" customHeight="1">
      <c r="H13" s="119" t="s">
        <v>28</v>
      </c>
      <c r="I13" s="119"/>
      <c r="J13" s="119"/>
      <c r="K13" s="129" t="str">
        <f>代表者役職&amp;"　"&amp;代表者氏名&amp;"　"</f>
        <v>　　</v>
      </c>
      <c r="L13" s="129"/>
      <c r="M13" s="129"/>
      <c r="N13" s="129"/>
      <c r="O13" s="129"/>
      <c r="P13" s="129"/>
      <c r="Q13" s="129"/>
      <c r="R13" s="129"/>
      <c r="S13" s="129"/>
      <c r="T13" s="129"/>
      <c r="U13" s="129"/>
      <c r="V13" s="129"/>
      <c r="W13" s="129"/>
      <c r="X13" s="129"/>
    </row>
    <row r="14" spans="1:37" ht="9.9499999999999993" customHeight="1"/>
    <row r="15" spans="1:37" ht="21" customHeight="1">
      <c r="I15" s="113" t="s">
        <v>6</v>
      </c>
      <c r="J15" s="114"/>
      <c r="K15" s="114"/>
      <c r="L15" s="123" t="str">
        <f>担当者役職&amp;"　"&amp;担当者氏名</f>
        <v>　</v>
      </c>
      <c r="M15" s="123"/>
      <c r="N15" s="123"/>
      <c r="O15" s="123"/>
      <c r="P15" s="123"/>
      <c r="Q15" s="123"/>
      <c r="R15" s="123"/>
      <c r="S15" s="123"/>
      <c r="T15" s="123"/>
      <c r="U15" s="123"/>
      <c r="V15" s="123"/>
      <c r="W15" s="123"/>
      <c r="X15" s="124"/>
    </row>
    <row r="16" spans="1:37" ht="21" customHeight="1">
      <c r="I16" s="115" t="s">
        <v>5</v>
      </c>
      <c r="J16" s="116"/>
      <c r="K16" s="116"/>
      <c r="L16" s="125">
        <f>担当者電話番号</f>
        <v>0</v>
      </c>
      <c r="M16" s="125"/>
      <c r="N16" s="125"/>
      <c r="O16" s="125"/>
      <c r="P16" s="125"/>
      <c r="Q16" s="125"/>
      <c r="R16" s="125"/>
      <c r="S16" s="125"/>
      <c r="T16" s="125"/>
      <c r="U16" s="125"/>
      <c r="V16" s="125"/>
      <c r="W16" s="125"/>
      <c r="X16" s="126"/>
    </row>
    <row r="17" spans="1:25" ht="21" customHeight="1">
      <c r="I17" s="121" t="s">
        <v>10</v>
      </c>
      <c r="J17" s="122"/>
      <c r="K17" s="122"/>
      <c r="L17" s="127" t="str">
        <f>IF(ISBLANK(メールアドレス),"",メールアドレス)</f>
        <v/>
      </c>
      <c r="M17" s="127"/>
      <c r="N17" s="127"/>
      <c r="O17" s="127"/>
      <c r="P17" s="127"/>
      <c r="Q17" s="127"/>
      <c r="R17" s="127"/>
      <c r="S17" s="127"/>
      <c r="T17" s="127"/>
      <c r="U17" s="127"/>
      <c r="V17" s="127"/>
      <c r="W17" s="127"/>
      <c r="X17" s="128"/>
    </row>
    <row r="18" spans="1:25" ht="9.9499999999999993" customHeight="1"/>
    <row r="19" spans="1:25">
      <c r="A19" s="118" t="s">
        <v>17</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row>
    <row r="20" spans="1:25">
      <c r="A20" s="58"/>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25">
      <c r="A21" s="206" t="s">
        <v>164</v>
      </c>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58"/>
    </row>
    <row r="22" spans="1:25">
      <c r="A22" s="206"/>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58"/>
    </row>
    <row r="23" spans="1:25">
      <c r="A23" s="5"/>
      <c r="B23" s="5"/>
      <c r="C23" s="5"/>
      <c r="D23" s="5"/>
      <c r="E23" s="5"/>
      <c r="F23" s="5"/>
      <c r="G23" s="5"/>
      <c r="H23" s="5"/>
      <c r="I23" s="5"/>
      <c r="J23" s="5"/>
      <c r="K23" s="5"/>
      <c r="L23" s="5"/>
      <c r="M23" s="5"/>
      <c r="N23" s="5"/>
      <c r="O23" s="5"/>
      <c r="P23" s="5"/>
      <c r="Q23" s="5"/>
      <c r="R23" s="5"/>
      <c r="S23" s="5"/>
      <c r="T23" s="5"/>
      <c r="U23" s="5"/>
      <c r="V23" s="5"/>
      <c r="W23" s="5"/>
      <c r="X23" s="5"/>
      <c r="Y23" s="5"/>
    </row>
    <row r="24" spans="1:25" s="74" customFormat="1">
      <c r="A24" s="73" t="s">
        <v>128</v>
      </c>
    </row>
    <row r="25" spans="1:25" s="74" customFormat="1">
      <c r="A25" s="205" t="s">
        <v>121</v>
      </c>
      <c r="B25" s="205"/>
      <c r="C25" s="205"/>
      <c r="D25" s="193"/>
      <c r="E25" s="193"/>
      <c r="F25" s="193"/>
      <c r="G25" s="193"/>
      <c r="H25" s="193"/>
      <c r="I25" s="193"/>
      <c r="J25" s="193"/>
      <c r="K25" s="193"/>
      <c r="L25" s="193"/>
      <c r="M25" s="193"/>
      <c r="N25" s="193"/>
      <c r="O25" s="193"/>
      <c r="P25" s="193"/>
      <c r="Q25" s="193"/>
      <c r="R25" s="193"/>
      <c r="S25" s="193"/>
      <c r="T25" s="193"/>
      <c r="U25" s="193"/>
      <c r="V25" s="193"/>
      <c r="W25" s="193"/>
    </row>
    <row r="26" spans="1:25" s="74" customFormat="1">
      <c r="B26" s="209" t="s">
        <v>122</v>
      </c>
      <c r="C26" s="209"/>
      <c r="D26" s="209"/>
      <c r="E26" s="194"/>
      <c r="F26" s="194"/>
      <c r="G26" s="194"/>
      <c r="H26" s="194"/>
      <c r="I26" s="194"/>
      <c r="J26" s="194"/>
      <c r="K26" s="194"/>
      <c r="L26" s="194"/>
      <c r="M26" s="194"/>
      <c r="N26" s="209" t="s">
        <v>123</v>
      </c>
      <c r="O26" s="209"/>
      <c r="P26" s="209"/>
      <c r="Q26" s="209"/>
      <c r="R26" s="194"/>
      <c r="S26" s="194"/>
      <c r="T26" s="194"/>
      <c r="U26" s="194"/>
      <c r="V26" s="194"/>
      <c r="W26" s="194"/>
      <c r="X26" s="75"/>
    </row>
    <row r="27" spans="1:25" s="74" customFormat="1">
      <c r="B27" s="208" t="s">
        <v>159</v>
      </c>
      <c r="C27" s="208"/>
      <c r="D27" s="208"/>
      <c r="E27" s="208"/>
      <c r="F27" s="208"/>
      <c r="G27" s="193"/>
      <c r="H27" s="193"/>
      <c r="I27" s="193"/>
      <c r="J27" s="193"/>
      <c r="K27" s="193"/>
      <c r="L27" s="193"/>
      <c r="M27" s="193"/>
      <c r="N27" s="208" t="s">
        <v>124</v>
      </c>
      <c r="O27" s="208"/>
      <c r="P27" s="208"/>
      <c r="Q27" s="208"/>
      <c r="R27" s="193"/>
      <c r="S27" s="193"/>
      <c r="T27" s="193"/>
      <c r="U27" s="193"/>
      <c r="V27" s="193"/>
      <c r="W27" s="193"/>
      <c r="X27" s="75"/>
    </row>
    <row r="28" spans="1:25" s="74" customFormat="1">
      <c r="B28" s="208" t="s">
        <v>125</v>
      </c>
      <c r="C28" s="208"/>
      <c r="D28" s="208"/>
      <c r="E28" s="208"/>
      <c r="F28" s="208"/>
      <c r="G28" s="193"/>
      <c r="H28" s="193"/>
      <c r="I28" s="193"/>
      <c r="J28" s="193"/>
      <c r="K28" s="193"/>
      <c r="L28" s="193"/>
      <c r="M28" s="193"/>
      <c r="N28" s="193"/>
      <c r="O28" s="193"/>
      <c r="P28" s="193"/>
      <c r="Q28" s="193"/>
      <c r="R28" s="193"/>
      <c r="S28" s="193"/>
      <c r="T28" s="193"/>
      <c r="U28" s="193"/>
      <c r="V28" s="193"/>
      <c r="W28" s="193"/>
    </row>
    <row r="29" spans="1:25" s="74" customFormat="1">
      <c r="A29" s="73"/>
      <c r="F29" s="59"/>
      <c r="G29" s="59"/>
      <c r="H29" s="59"/>
      <c r="I29" s="59"/>
      <c r="J29" s="59"/>
      <c r="K29" s="59"/>
      <c r="L29" s="76"/>
      <c r="M29" s="59"/>
      <c r="N29" s="59"/>
      <c r="O29" s="59"/>
      <c r="P29" s="59"/>
      <c r="Q29" s="59"/>
      <c r="R29" s="59"/>
    </row>
    <row r="30" spans="1:25" s="74" customFormat="1">
      <c r="A30" s="73" t="s">
        <v>129</v>
      </c>
    </row>
    <row r="31" spans="1:25" s="74" customFormat="1">
      <c r="B31" s="207"/>
      <c r="C31" s="207"/>
      <c r="D31" s="207"/>
      <c r="E31" s="207"/>
      <c r="F31" s="207"/>
      <c r="G31" s="207"/>
      <c r="H31" s="207"/>
      <c r="I31" s="207"/>
      <c r="J31" s="207"/>
      <c r="K31" s="207"/>
      <c r="L31" s="207"/>
      <c r="M31" s="207"/>
      <c r="N31" s="207"/>
      <c r="O31" s="207"/>
      <c r="P31" s="207"/>
      <c r="Q31" s="207"/>
      <c r="R31" s="207"/>
      <c r="S31" s="207"/>
      <c r="T31" s="207"/>
      <c r="U31" s="207"/>
      <c r="V31" s="207"/>
      <c r="W31" s="207"/>
      <c r="X31" s="207"/>
    </row>
    <row r="32" spans="1:25" s="74" customFormat="1">
      <c r="B32" s="207"/>
      <c r="C32" s="207"/>
      <c r="D32" s="207"/>
      <c r="E32" s="207"/>
      <c r="F32" s="207"/>
      <c r="G32" s="207"/>
      <c r="H32" s="207"/>
      <c r="I32" s="207"/>
      <c r="J32" s="207"/>
      <c r="K32" s="207"/>
      <c r="L32" s="207"/>
      <c r="M32" s="207"/>
      <c r="N32" s="207"/>
      <c r="O32" s="207"/>
      <c r="P32" s="207"/>
      <c r="Q32" s="207"/>
      <c r="R32" s="207"/>
      <c r="S32" s="207"/>
      <c r="T32" s="207"/>
      <c r="U32" s="207"/>
      <c r="V32" s="207"/>
      <c r="W32" s="207"/>
      <c r="X32" s="207"/>
    </row>
    <row r="33" spans="1:24" s="74" customFormat="1">
      <c r="B33" s="207"/>
      <c r="C33" s="207"/>
      <c r="D33" s="207"/>
      <c r="E33" s="207"/>
      <c r="F33" s="207"/>
      <c r="G33" s="207"/>
      <c r="H33" s="207"/>
      <c r="I33" s="207"/>
      <c r="J33" s="207"/>
      <c r="K33" s="207"/>
      <c r="L33" s="207"/>
      <c r="M33" s="207"/>
      <c r="N33" s="207"/>
      <c r="O33" s="207"/>
      <c r="P33" s="207"/>
      <c r="Q33" s="207"/>
      <c r="R33" s="207"/>
      <c r="S33" s="207"/>
      <c r="T33" s="207"/>
      <c r="U33" s="207"/>
      <c r="V33" s="207"/>
      <c r="W33" s="207"/>
      <c r="X33" s="207"/>
    </row>
    <row r="34" spans="1:24" s="74" customFormat="1">
      <c r="B34" s="207"/>
      <c r="C34" s="207"/>
      <c r="D34" s="207"/>
      <c r="E34" s="207"/>
      <c r="F34" s="207"/>
      <c r="G34" s="207"/>
      <c r="H34" s="207"/>
      <c r="I34" s="207"/>
      <c r="J34" s="207"/>
      <c r="K34" s="207"/>
      <c r="L34" s="207"/>
      <c r="M34" s="207"/>
      <c r="N34" s="207"/>
      <c r="O34" s="207"/>
      <c r="P34" s="207"/>
      <c r="Q34" s="207"/>
      <c r="R34" s="207"/>
      <c r="S34" s="207"/>
      <c r="T34" s="207"/>
      <c r="U34" s="207"/>
      <c r="V34" s="207"/>
      <c r="W34" s="207"/>
      <c r="X34" s="207"/>
    </row>
    <row r="35" spans="1:24" s="74" customFormat="1">
      <c r="B35" s="207"/>
      <c r="C35" s="207"/>
      <c r="D35" s="207"/>
      <c r="E35" s="207"/>
      <c r="F35" s="207"/>
      <c r="G35" s="207"/>
      <c r="H35" s="207"/>
      <c r="I35" s="207"/>
      <c r="J35" s="207"/>
      <c r="K35" s="207"/>
      <c r="L35" s="207"/>
      <c r="M35" s="207"/>
      <c r="N35" s="207"/>
      <c r="O35" s="207"/>
      <c r="P35" s="207"/>
      <c r="Q35" s="207"/>
      <c r="R35" s="207"/>
      <c r="S35" s="207"/>
      <c r="T35" s="207"/>
      <c r="U35" s="207"/>
      <c r="V35" s="207"/>
      <c r="W35" s="207"/>
      <c r="X35" s="207"/>
    </row>
    <row r="36" spans="1:24" s="74" customFormat="1"/>
    <row r="37" spans="1:24" s="74" customFormat="1">
      <c r="A37" s="73" t="s">
        <v>130</v>
      </c>
    </row>
    <row r="38" spans="1:24" s="74" customFormat="1">
      <c r="B38" s="207"/>
      <c r="C38" s="207"/>
      <c r="D38" s="207"/>
      <c r="E38" s="207"/>
      <c r="F38" s="207"/>
      <c r="G38" s="207"/>
      <c r="H38" s="207"/>
      <c r="I38" s="207"/>
      <c r="J38" s="207"/>
      <c r="K38" s="207"/>
      <c r="L38" s="207"/>
      <c r="M38" s="207"/>
      <c r="N38" s="207"/>
      <c r="O38" s="207"/>
      <c r="P38" s="207"/>
      <c r="Q38" s="207"/>
      <c r="R38" s="207"/>
      <c r="S38" s="207"/>
      <c r="T38" s="207"/>
      <c r="U38" s="207"/>
      <c r="V38" s="207"/>
      <c r="W38" s="207"/>
      <c r="X38" s="207"/>
    </row>
    <row r="39" spans="1:24" s="74" customFormat="1">
      <c r="B39" s="207"/>
      <c r="C39" s="207"/>
      <c r="D39" s="207"/>
      <c r="E39" s="207"/>
      <c r="F39" s="207"/>
      <c r="G39" s="207"/>
      <c r="H39" s="207"/>
      <c r="I39" s="207"/>
      <c r="J39" s="207"/>
      <c r="K39" s="207"/>
      <c r="L39" s="207"/>
      <c r="M39" s="207"/>
      <c r="N39" s="207"/>
      <c r="O39" s="207"/>
      <c r="P39" s="207"/>
      <c r="Q39" s="207"/>
      <c r="R39" s="207"/>
      <c r="S39" s="207"/>
      <c r="T39" s="207"/>
      <c r="U39" s="207"/>
      <c r="V39" s="207"/>
      <c r="W39" s="207"/>
      <c r="X39" s="207"/>
    </row>
    <row r="40" spans="1:24" s="74" customFormat="1">
      <c r="B40" s="207"/>
      <c r="C40" s="207"/>
      <c r="D40" s="207"/>
      <c r="E40" s="207"/>
      <c r="F40" s="207"/>
      <c r="G40" s="207"/>
      <c r="H40" s="207"/>
      <c r="I40" s="207"/>
      <c r="J40" s="207"/>
      <c r="K40" s="207"/>
      <c r="L40" s="207"/>
      <c r="M40" s="207"/>
      <c r="N40" s="207"/>
      <c r="O40" s="207"/>
      <c r="P40" s="207"/>
      <c r="Q40" s="207"/>
      <c r="R40" s="207"/>
      <c r="S40" s="207"/>
      <c r="T40" s="207"/>
      <c r="U40" s="207"/>
      <c r="V40" s="207"/>
      <c r="W40" s="207"/>
      <c r="X40" s="207"/>
    </row>
    <row r="41" spans="1:24" s="74" customFormat="1">
      <c r="B41" s="207"/>
      <c r="C41" s="207"/>
      <c r="D41" s="207"/>
      <c r="E41" s="207"/>
      <c r="F41" s="207"/>
      <c r="G41" s="207"/>
      <c r="H41" s="207"/>
      <c r="I41" s="207"/>
      <c r="J41" s="207"/>
      <c r="K41" s="207"/>
      <c r="L41" s="207"/>
      <c r="M41" s="207"/>
      <c r="N41" s="207"/>
      <c r="O41" s="207"/>
      <c r="P41" s="207"/>
      <c r="Q41" s="207"/>
      <c r="R41" s="207"/>
      <c r="S41" s="207"/>
      <c r="T41" s="207"/>
      <c r="U41" s="207"/>
      <c r="V41" s="207"/>
      <c r="W41" s="207"/>
      <c r="X41" s="207"/>
    </row>
    <row r="42" spans="1:24" s="74" customFormat="1">
      <c r="B42" s="207"/>
      <c r="C42" s="207"/>
      <c r="D42" s="207"/>
      <c r="E42" s="207"/>
      <c r="F42" s="207"/>
      <c r="G42" s="207"/>
      <c r="H42" s="207"/>
      <c r="I42" s="207"/>
      <c r="J42" s="207"/>
      <c r="K42" s="207"/>
      <c r="L42" s="207"/>
      <c r="M42" s="207"/>
      <c r="N42" s="207"/>
      <c r="O42" s="207"/>
      <c r="P42" s="207"/>
      <c r="Q42" s="207"/>
      <c r="R42" s="207"/>
      <c r="S42" s="207"/>
      <c r="T42" s="207"/>
      <c r="U42" s="207"/>
      <c r="V42" s="207"/>
      <c r="W42" s="207"/>
      <c r="X42" s="207"/>
    </row>
    <row r="43" spans="1:24" s="74" customFormat="1"/>
  </sheetData>
  <sheetProtection algorithmName="SHA-512" hashValue="fBWKvLYyLRDZjwJ8mgCFxIhvMrw0CTv+O91jY0bGm0a7toezqKFpvyg+gFYTvDqurE0HCHoxYLCbOLPfJw6VxQ==" saltValue="g7B97p7Sq26H2ab65eL4mA==" spinCount="100000" sheet="1" insertRows="0" deleteRows="0"/>
  <mergeCells count="32">
    <mergeCell ref="B38:X42"/>
    <mergeCell ref="B31:X35"/>
    <mergeCell ref="B28:F28"/>
    <mergeCell ref="G28:W28"/>
    <mergeCell ref="B26:D26"/>
    <mergeCell ref="E26:M26"/>
    <mergeCell ref="N26:Q26"/>
    <mergeCell ref="R26:W26"/>
    <mergeCell ref="B27:F27"/>
    <mergeCell ref="G27:M27"/>
    <mergeCell ref="N27:Q27"/>
    <mergeCell ref="R27:W27"/>
    <mergeCell ref="A25:C25"/>
    <mergeCell ref="D25:W25"/>
    <mergeCell ref="A21:X22"/>
    <mergeCell ref="H12:J12"/>
    <mergeCell ref="K12:X12"/>
    <mergeCell ref="H13:J13"/>
    <mergeCell ref="K13:X13"/>
    <mergeCell ref="I15:K15"/>
    <mergeCell ref="L15:X15"/>
    <mergeCell ref="I16:K16"/>
    <mergeCell ref="L16:X16"/>
    <mergeCell ref="I17:K17"/>
    <mergeCell ref="L17:X17"/>
    <mergeCell ref="A19:Y19"/>
    <mergeCell ref="A5:X5"/>
    <mergeCell ref="A6:X6"/>
    <mergeCell ref="A7:X7"/>
    <mergeCell ref="H11:J11"/>
    <mergeCell ref="K11:X11"/>
    <mergeCell ref="O9:X9"/>
  </mergeCells>
  <phoneticPr fontId="2"/>
  <printOptions horizontalCentered="1" verticalCentered="1"/>
  <pageMargins left="0.70866141732283472" right="0.70866141732283472" top="0.43307086614173229" bottom="0.3937007874015748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E4EDB-7096-48A3-B1F8-A6996942A8BC}">
  <sheetPr>
    <tabColor theme="7"/>
  </sheetPr>
  <dimension ref="A1:AK46"/>
  <sheetViews>
    <sheetView showGridLines="0" topLeftCell="A25" workbookViewId="0">
      <selection activeCell="A41" sqref="A41:X45"/>
    </sheetView>
  </sheetViews>
  <sheetFormatPr defaultColWidth="3.125" defaultRowHeight="18.75"/>
  <cols>
    <col min="1" max="1" width="3.125" customWidth="1"/>
    <col min="25" max="25" width="0.875" customWidth="1"/>
  </cols>
  <sheetData>
    <row r="1" spans="1:37" ht="9.9499999999999993" customHeight="1"/>
    <row r="2" spans="1:37">
      <c r="X2" s="77"/>
    </row>
    <row r="3" spans="1:37">
      <c r="A3" s="19" t="s">
        <v>165</v>
      </c>
      <c r="X3" s="62"/>
    </row>
    <row r="4" spans="1:37" ht="9.9499999999999993" customHeight="1"/>
    <row r="5" spans="1:37" ht="19.5">
      <c r="A5" s="104" t="str">
        <f>事業年度&amp;"　"&amp;第■回</f>
        <v>令和7年度　</v>
      </c>
      <c r="B5" s="105"/>
      <c r="C5" s="105"/>
      <c r="D5" s="105"/>
      <c r="E5" s="105"/>
      <c r="F5" s="105"/>
      <c r="G5" s="105"/>
      <c r="H5" s="105"/>
      <c r="I5" s="105"/>
      <c r="J5" s="105"/>
      <c r="K5" s="105"/>
      <c r="L5" s="105"/>
      <c r="M5" s="105"/>
      <c r="N5" s="105"/>
      <c r="O5" s="105"/>
      <c r="P5" s="105"/>
      <c r="Q5" s="105"/>
      <c r="R5" s="105"/>
      <c r="S5" s="105"/>
      <c r="T5" s="105"/>
      <c r="U5" s="105"/>
      <c r="V5" s="105"/>
      <c r="W5" s="105"/>
      <c r="X5" s="106"/>
      <c r="Y5" s="22"/>
    </row>
    <row r="6" spans="1:37" ht="19.5">
      <c r="A6" s="107" t="str">
        <f>補助事業名</f>
        <v>飲食･商業･サービス業新事業展開支援事業</v>
      </c>
      <c r="B6" s="108"/>
      <c r="C6" s="108"/>
      <c r="D6" s="108"/>
      <c r="E6" s="108"/>
      <c r="F6" s="108"/>
      <c r="G6" s="108"/>
      <c r="H6" s="108"/>
      <c r="I6" s="108"/>
      <c r="J6" s="108"/>
      <c r="K6" s="108"/>
      <c r="L6" s="108"/>
      <c r="M6" s="108"/>
      <c r="N6" s="108"/>
      <c r="O6" s="108"/>
      <c r="P6" s="108"/>
      <c r="Q6" s="108"/>
      <c r="R6" s="108"/>
      <c r="S6" s="108"/>
      <c r="T6" s="108"/>
      <c r="U6" s="108"/>
      <c r="V6" s="108"/>
      <c r="W6" s="108"/>
      <c r="X6" s="109"/>
      <c r="Y6" s="22"/>
    </row>
    <row r="7" spans="1:37" ht="19.5">
      <c r="A7" s="110" t="s">
        <v>131</v>
      </c>
      <c r="B7" s="111"/>
      <c r="C7" s="111"/>
      <c r="D7" s="111"/>
      <c r="E7" s="111"/>
      <c r="F7" s="111"/>
      <c r="G7" s="111"/>
      <c r="H7" s="111"/>
      <c r="I7" s="111"/>
      <c r="J7" s="111"/>
      <c r="K7" s="111"/>
      <c r="L7" s="111"/>
      <c r="M7" s="111"/>
      <c r="N7" s="111"/>
      <c r="O7" s="111"/>
      <c r="P7" s="111"/>
      <c r="Q7" s="111"/>
      <c r="R7" s="111"/>
      <c r="S7" s="111"/>
      <c r="T7" s="111"/>
      <c r="U7" s="111"/>
      <c r="V7" s="111"/>
      <c r="W7" s="111"/>
      <c r="X7" s="112"/>
      <c r="Y7" s="23"/>
    </row>
    <row r="8" spans="1:37" ht="9.9499999999999993" customHeight="1"/>
    <row r="9" spans="1:37">
      <c r="O9" s="184" t="s">
        <v>127</v>
      </c>
      <c r="P9" s="184"/>
      <c r="Q9" s="184"/>
      <c r="R9" s="184"/>
      <c r="S9" s="184"/>
      <c r="T9" s="184"/>
      <c r="U9" s="184"/>
      <c r="V9" s="184"/>
      <c r="W9" s="184"/>
      <c r="X9" s="184"/>
      <c r="AK9" s="7"/>
    </row>
    <row r="10" spans="1:37" ht="9.9499999999999993" customHeight="1">
      <c r="E10" s="2"/>
    </row>
    <row r="11" spans="1:37" ht="19.5">
      <c r="A11" s="21" t="s">
        <v>12</v>
      </c>
    </row>
    <row r="12" spans="1:37" ht="15" customHeight="1"/>
    <row r="13" spans="1:37" ht="21" customHeight="1">
      <c r="H13" s="119" t="s">
        <v>0</v>
      </c>
      <c r="I13" s="119"/>
      <c r="J13" s="119"/>
      <c r="K13" s="120">
        <f>住所</f>
        <v>0</v>
      </c>
      <c r="L13" s="120"/>
      <c r="M13" s="120"/>
      <c r="N13" s="120"/>
      <c r="O13" s="120"/>
      <c r="P13" s="120"/>
      <c r="Q13" s="120"/>
      <c r="R13" s="120"/>
      <c r="S13" s="120"/>
      <c r="T13" s="120"/>
      <c r="U13" s="120"/>
      <c r="V13" s="120"/>
      <c r="W13" s="120"/>
      <c r="X13" s="120"/>
    </row>
    <row r="14" spans="1:37" ht="21" customHeight="1">
      <c r="H14" s="119" t="s">
        <v>14</v>
      </c>
      <c r="I14" s="119"/>
      <c r="J14" s="119"/>
      <c r="K14" s="129">
        <f>名称</f>
        <v>0</v>
      </c>
      <c r="L14" s="129"/>
      <c r="M14" s="129"/>
      <c r="N14" s="129"/>
      <c r="O14" s="129"/>
      <c r="P14" s="129"/>
      <c r="Q14" s="129"/>
      <c r="R14" s="129"/>
      <c r="S14" s="129"/>
      <c r="T14" s="129"/>
      <c r="U14" s="129"/>
      <c r="V14" s="129"/>
      <c r="W14" s="129"/>
      <c r="X14" s="129"/>
    </row>
    <row r="15" spans="1:37" ht="21" customHeight="1">
      <c r="H15" s="119" t="s">
        <v>28</v>
      </c>
      <c r="I15" s="119"/>
      <c r="J15" s="119"/>
      <c r="K15" s="129" t="str">
        <f>代表者役職&amp;"　"&amp;代表者氏名&amp;"　"</f>
        <v>　　</v>
      </c>
      <c r="L15" s="129"/>
      <c r="M15" s="129"/>
      <c r="N15" s="129"/>
      <c r="O15" s="129"/>
      <c r="P15" s="129"/>
      <c r="Q15" s="129"/>
      <c r="R15" s="129"/>
      <c r="S15" s="129"/>
      <c r="T15" s="129"/>
      <c r="U15" s="129"/>
      <c r="V15" s="129"/>
      <c r="W15" s="129"/>
      <c r="X15" s="129"/>
    </row>
    <row r="16" spans="1:37" ht="9.9499999999999993" customHeight="1"/>
    <row r="17" spans="1:25" ht="21" customHeight="1">
      <c r="I17" s="113" t="s">
        <v>6</v>
      </c>
      <c r="J17" s="114"/>
      <c r="K17" s="114"/>
      <c r="L17" s="123" t="str">
        <f>担当者役職&amp;"　"&amp;担当者氏名</f>
        <v>　</v>
      </c>
      <c r="M17" s="123"/>
      <c r="N17" s="123"/>
      <c r="O17" s="123"/>
      <c r="P17" s="123"/>
      <c r="Q17" s="123"/>
      <c r="R17" s="123"/>
      <c r="S17" s="123"/>
      <c r="T17" s="123"/>
      <c r="U17" s="123"/>
      <c r="V17" s="123"/>
      <c r="W17" s="123"/>
      <c r="X17" s="124"/>
    </row>
    <row r="18" spans="1:25" ht="21" customHeight="1">
      <c r="I18" s="115" t="s">
        <v>5</v>
      </c>
      <c r="J18" s="116"/>
      <c r="K18" s="116"/>
      <c r="L18" s="125">
        <f>担当者電話番号</f>
        <v>0</v>
      </c>
      <c r="M18" s="125"/>
      <c r="N18" s="125"/>
      <c r="O18" s="125"/>
      <c r="P18" s="125"/>
      <c r="Q18" s="125"/>
      <c r="R18" s="125"/>
      <c r="S18" s="125"/>
      <c r="T18" s="125"/>
      <c r="U18" s="125"/>
      <c r="V18" s="125"/>
      <c r="W18" s="125"/>
      <c r="X18" s="126"/>
    </row>
    <row r="19" spans="1:25" ht="21" customHeight="1">
      <c r="I19" s="121" t="s">
        <v>10</v>
      </c>
      <c r="J19" s="122"/>
      <c r="K19" s="122"/>
      <c r="L19" s="127" t="str">
        <f>IF(ISBLANK(メールアドレス),"",メールアドレス)</f>
        <v/>
      </c>
      <c r="M19" s="127"/>
      <c r="N19" s="127"/>
      <c r="O19" s="127"/>
      <c r="P19" s="127"/>
      <c r="Q19" s="127"/>
      <c r="R19" s="127"/>
      <c r="S19" s="127"/>
      <c r="T19" s="127"/>
      <c r="U19" s="127"/>
      <c r="V19" s="127"/>
      <c r="W19" s="127"/>
      <c r="X19" s="128"/>
    </row>
    <row r="20" spans="1:25" ht="9.9499999999999993" customHeight="1"/>
    <row r="21" spans="1:25">
      <c r="A21" s="19" t="s">
        <v>157</v>
      </c>
    </row>
    <row r="22" spans="1:25" ht="10.5" customHeight="1"/>
    <row r="23" spans="1:25">
      <c r="A23" s="118" t="s">
        <v>17</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19" t="s">
        <v>87</v>
      </c>
      <c r="B25" s="44"/>
    </row>
    <row r="26" spans="1:25" ht="15" customHeight="1">
      <c r="A26" s="19"/>
      <c r="B26" s="182">
        <f>事業名</f>
        <v>0</v>
      </c>
      <c r="C26" s="182"/>
      <c r="D26" s="182"/>
      <c r="E26" s="182"/>
      <c r="F26" s="182"/>
      <c r="G26" s="182"/>
      <c r="H26" s="182"/>
      <c r="I26" s="182"/>
      <c r="J26" s="182"/>
      <c r="K26" s="182"/>
      <c r="L26" s="182"/>
      <c r="M26" s="182"/>
      <c r="N26" s="182"/>
      <c r="O26" s="182"/>
      <c r="P26" s="182"/>
      <c r="Q26" s="182"/>
      <c r="R26" s="182"/>
      <c r="S26" s="182"/>
      <c r="T26" s="182"/>
      <c r="U26" s="182"/>
      <c r="V26" s="182"/>
      <c r="W26" s="182"/>
      <c r="X26" s="182"/>
    </row>
    <row r="27" spans="1:25" ht="15" customHeight="1">
      <c r="B27" s="182"/>
      <c r="C27" s="182"/>
      <c r="D27" s="182"/>
      <c r="E27" s="182"/>
      <c r="F27" s="182"/>
      <c r="G27" s="182"/>
      <c r="H27" s="182"/>
      <c r="I27" s="182"/>
      <c r="J27" s="182"/>
      <c r="K27" s="182"/>
      <c r="L27" s="182"/>
      <c r="M27" s="182"/>
      <c r="N27" s="182"/>
      <c r="O27" s="182"/>
      <c r="P27" s="182"/>
      <c r="Q27" s="182"/>
      <c r="R27" s="182"/>
      <c r="S27" s="182"/>
      <c r="T27" s="182"/>
      <c r="U27" s="182"/>
      <c r="V27" s="182"/>
      <c r="W27" s="182"/>
      <c r="X27" s="182"/>
    </row>
    <row r="28" spans="1:25" ht="10.5" customHeight="1"/>
    <row r="29" spans="1:25">
      <c r="A29" s="19" t="s">
        <v>88</v>
      </c>
      <c r="F29" s="186" t="str">
        <f>事業開始日</f>
        <v>交付決定日</v>
      </c>
      <c r="G29" s="186"/>
      <c r="H29" s="186"/>
      <c r="I29" s="186"/>
      <c r="J29" s="186"/>
      <c r="K29" s="186"/>
      <c r="L29" s="7" t="s">
        <v>34</v>
      </c>
      <c r="M29" s="186">
        <f>事業終了日</f>
        <v>46053</v>
      </c>
      <c r="N29" s="186"/>
      <c r="O29" s="186"/>
      <c r="P29" s="186"/>
      <c r="Q29" s="186"/>
      <c r="R29" s="186"/>
    </row>
    <row r="30" spans="1:25" ht="10.5" customHeight="1"/>
    <row r="31" spans="1:25">
      <c r="A31" s="20" t="s">
        <v>132</v>
      </c>
      <c r="X31" s="62"/>
    </row>
    <row r="32" spans="1:25">
      <c r="A32" s="93" t="s">
        <v>134</v>
      </c>
      <c r="X32" s="62" t="s">
        <v>18</v>
      </c>
    </row>
    <row r="33" spans="1:24">
      <c r="A33" s="218" t="s">
        <v>166</v>
      </c>
      <c r="B33" s="218"/>
      <c r="C33" s="218"/>
      <c r="D33" s="218"/>
      <c r="E33" s="218"/>
      <c r="F33" s="218"/>
      <c r="G33" s="212" t="s">
        <v>57</v>
      </c>
      <c r="H33" s="212"/>
      <c r="I33" s="212"/>
      <c r="J33" s="212"/>
      <c r="K33" s="212"/>
      <c r="L33" s="212"/>
      <c r="M33" s="212" t="s">
        <v>58</v>
      </c>
      <c r="N33" s="212"/>
      <c r="O33" s="212"/>
      <c r="P33" s="212"/>
      <c r="Q33" s="212"/>
      <c r="R33" s="212"/>
      <c r="S33" s="212" t="s">
        <v>59</v>
      </c>
      <c r="T33" s="212"/>
      <c r="U33" s="212"/>
      <c r="V33" s="212"/>
      <c r="W33" s="212"/>
      <c r="X33" s="212"/>
    </row>
    <row r="34" spans="1:24">
      <c r="A34" s="218"/>
      <c r="B34" s="218"/>
      <c r="C34" s="218"/>
      <c r="D34" s="218"/>
      <c r="E34" s="218"/>
      <c r="F34" s="218"/>
      <c r="G34" s="193" t="s">
        <v>133</v>
      </c>
      <c r="H34" s="193"/>
      <c r="I34" s="193"/>
      <c r="J34" s="193"/>
      <c r="K34" s="193"/>
      <c r="L34" s="193"/>
      <c r="M34" s="193" t="s">
        <v>133</v>
      </c>
      <c r="N34" s="193"/>
      <c r="O34" s="193"/>
      <c r="P34" s="193"/>
      <c r="Q34" s="193"/>
      <c r="R34" s="193"/>
      <c r="S34" s="193" t="s">
        <v>133</v>
      </c>
      <c r="T34" s="193"/>
      <c r="U34" s="193"/>
      <c r="V34" s="193"/>
      <c r="W34" s="193"/>
      <c r="X34" s="193"/>
    </row>
    <row r="35" spans="1:24" s="74" customFormat="1">
      <c r="A35" s="213"/>
      <c r="B35" s="213"/>
      <c r="C35" s="213"/>
      <c r="D35" s="213"/>
      <c r="E35" s="213"/>
      <c r="F35" s="213"/>
      <c r="G35" s="214"/>
      <c r="H35" s="214"/>
      <c r="I35" s="214"/>
      <c r="J35" s="214"/>
      <c r="K35" s="214"/>
      <c r="L35" s="214"/>
      <c r="M35" s="214"/>
      <c r="N35" s="214"/>
      <c r="O35" s="214"/>
      <c r="P35" s="214"/>
      <c r="Q35" s="214"/>
      <c r="R35" s="214"/>
      <c r="S35" s="214"/>
      <c r="T35" s="214"/>
      <c r="U35" s="214"/>
      <c r="V35" s="214"/>
      <c r="W35" s="214"/>
      <c r="X35" s="214"/>
    </row>
    <row r="36" spans="1:24" s="74" customFormat="1">
      <c r="A36" s="213"/>
      <c r="B36" s="213"/>
      <c r="C36" s="213"/>
      <c r="D36" s="213"/>
      <c r="E36" s="213"/>
      <c r="F36" s="213"/>
      <c r="G36" s="214"/>
      <c r="H36" s="214"/>
      <c r="I36" s="214"/>
      <c r="J36" s="214"/>
      <c r="K36" s="214"/>
      <c r="L36" s="214"/>
      <c r="M36" s="214"/>
      <c r="N36" s="214"/>
      <c r="O36" s="214"/>
      <c r="P36" s="214"/>
      <c r="Q36" s="214"/>
      <c r="R36" s="214"/>
      <c r="S36" s="214"/>
      <c r="T36" s="214"/>
      <c r="U36" s="214"/>
      <c r="V36" s="214"/>
      <c r="W36" s="214"/>
      <c r="X36" s="214"/>
    </row>
    <row r="37" spans="1:24" s="74" customFormat="1">
      <c r="A37" s="219" t="s">
        <v>201</v>
      </c>
      <c r="B37" s="219"/>
      <c r="C37" s="219"/>
      <c r="D37" s="219"/>
      <c r="E37" s="219"/>
      <c r="F37" s="219"/>
      <c r="G37" s="220"/>
      <c r="H37" s="220"/>
      <c r="I37" s="220"/>
      <c r="J37" s="220"/>
      <c r="K37" s="220"/>
      <c r="L37" s="220"/>
      <c r="M37" s="220"/>
      <c r="N37" s="220"/>
      <c r="O37" s="220"/>
      <c r="P37" s="220"/>
      <c r="Q37" s="220"/>
      <c r="R37" s="220"/>
      <c r="S37" s="220"/>
      <c r="T37" s="220"/>
      <c r="U37" s="220"/>
      <c r="V37" s="220"/>
      <c r="W37" s="220"/>
      <c r="X37" s="220"/>
    </row>
    <row r="38" spans="1:24" s="74" customFormat="1">
      <c r="A38" s="221"/>
      <c r="B38" s="222"/>
      <c r="C38" s="222"/>
      <c r="D38" s="222"/>
      <c r="E38" s="222"/>
      <c r="F38" s="223"/>
      <c r="G38" s="212" t="s">
        <v>57</v>
      </c>
      <c r="H38" s="212"/>
      <c r="I38" s="212"/>
      <c r="J38" s="212"/>
      <c r="K38" s="212"/>
      <c r="L38" s="212"/>
      <c r="M38" s="212" t="s">
        <v>58</v>
      </c>
      <c r="N38" s="212"/>
      <c r="O38" s="212"/>
      <c r="P38" s="212"/>
      <c r="Q38" s="212"/>
      <c r="R38" s="212"/>
      <c r="S38" s="212" t="s">
        <v>59</v>
      </c>
      <c r="T38" s="212"/>
      <c r="U38" s="212"/>
      <c r="V38" s="212"/>
      <c r="W38" s="212"/>
      <c r="X38" s="212"/>
    </row>
    <row r="39" spans="1:24" s="74" customFormat="1">
      <c r="A39" s="215" t="s">
        <v>200</v>
      </c>
      <c r="B39" s="216"/>
      <c r="C39" s="216"/>
      <c r="D39" s="216"/>
      <c r="E39" s="216"/>
      <c r="F39" s="217"/>
      <c r="G39" s="210"/>
      <c r="H39" s="211"/>
      <c r="I39" s="211"/>
      <c r="J39" s="211"/>
      <c r="K39" s="211"/>
      <c r="L39" s="94" t="s">
        <v>199</v>
      </c>
      <c r="M39" s="210"/>
      <c r="N39" s="211"/>
      <c r="O39" s="211"/>
      <c r="P39" s="211"/>
      <c r="Q39" s="211"/>
      <c r="R39" s="94" t="s">
        <v>199</v>
      </c>
      <c r="S39" s="210"/>
      <c r="T39" s="211"/>
      <c r="U39" s="211"/>
      <c r="V39" s="211"/>
      <c r="W39" s="211"/>
      <c r="X39" s="94" t="s">
        <v>199</v>
      </c>
    </row>
    <row r="40" spans="1:24" s="74" customFormat="1">
      <c r="A40" t="s">
        <v>224</v>
      </c>
    </row>
    <row r="41" spans="1:24" s="74" customFormat="1">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row>
    <row r="42" spans="1:24" s="74" customFormat="1">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row>
    <row r="43" spans="1:24" s="74" customFormat="1">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row>
    <row r="44" spans="1:24" s="74" customFormat="1">
      <c r="A44" s="207"/>
      <c r="B44" s="207"/>
      <c r="C44" s="207"/>
      <c r="D44" s="207"/>
      <c r="E44" s="207"/>
      <c r="F44" s="207"/>
      <c r="G44" s="207"/>
      <c r="H44" s="207"/>
      <c r="I44" s="207"/>
      <c r="J44" s="207"/>
      <c r="K44" s="207"/>
      <c r="L44" s="207"/>
      <c r="M44" s="207"/>
      <c r="N44" s="207"/>
      <c r="O44" s="207"/>
      <c r="P44" s="207"/>
      <c r="Q44" s="207"/>
      <c r="R44" s="207"/>
      <c r="S44" s="207"/>
      <c r="T44" s="207"/>
      <c r="U44" s="207"/>
      <c r="V44" s="207"/>
      <c r="W44" s="207"/>
      <c r="X44" s="207"/>
    </row>
    <row r="45" spans="1:24" s="74" customFormat="1">
      <c r="A45" s="207"/>
      <c r="B45" s="207"/>
      <c r="C45" s="207"/>
      <c r="D45" s="207"/>
      <c r="E45" s="207"/>
      <c r="F45" s="207"/>
      <c r="G45" s="207"/>
      <c r="H45" s="207"/>
      <c r="I45" s="207"/>
      <c r="J45" s="207"/>
      <c r="K45" s="207"/>
      <c r="L45" s="207"/>
      <c r="M45" s="207"/>
      <c r="N45" s="207"/>
      <c r="O45" s="207"/>
      <c r="P45" s="207"/>
      <c r="Q45" s="207"/>
      <c r="R45" s="207"/>
      <c r="S45" s="207"/>
      <c r="T45" s="207"/>
      <c r="U45" s="207"/>
      <c r="V45" s="207"/>
      <c r="W45" s="207"/>
      <c r="X45" s="207"/>
    </row>
    <row r="46" spans="1:24" s="74" customFormat="1" ht="7.5" customHeight="1">
      <c r="A46" s="73"/>
    </row>
  </sheetData>
  <sheetProtection insertRows="0" deleteRows="0"/>
  <mergeCells count="48">
    <mergeCell ref="A33:F34"/>
    <mergeCell ref="G33:L33"/>
    <mergeCell ref="G34:L34"/>
    <mergeCell ref="M34:R34"/>
    <mergeCell ref="A41:X45"/>
    <mergeCell ref="A36:F36"/>
    <mergeCell ref="G36:L36"/>
    <mergeCell ref="M36:R36"/>
    <mergeCell ref="S36:X36"/>
    <mergeCell ref="A37:F37"/>
    <mergeCell ref="G37:L37"/>
    <mergeCell ref="M37:R37"/>
    <mergeCell ref="S37:X37"/>
    <mergeCell ref="A38:F38"/>
    <mergeCell ref="G38:L38"/>
    <mergeCell ref="M38:R38"/>
    <mergeCell ref="S38:X38"/>
    <mergeCell ref="A39:F39"/>
    <mergeCell ref="G39:K39"/>
    <mergeCell ref="M39:Q39"/>
    <mergeCell ref="A5:X5"/>
    <mergeCell ref="A6:X6"/>
    <mergeCell ref="A7:X7"/>
    <mergeCell ref="H13:J13"/>
    <mergeCell ref="K13:X13"/>
    <mergeCell ref="O9:X9"/>
    <mergeCell ref="I17:K17"/>
    <mergeCell ref="L17:X17"/>
    <mergeCell ref="H14:J14"/>
    <mergeCell ref="K14:X14"/>
    <mergeCell ref="H15:J15"/>
    <mergeCell ref="K15:X15"/>
    <mergeCell ref="S39:W39"/>
    <mergeCell ref="I18:K18"/>
    <mergeCell ref="L18:X18"/>
    <mergeCell ref="I19:K19"/>
    <mergeCell ref="L19:X19"/>
    <mergeCell ref="A23:Y23"/>
    <mergeCell ref="M33:R33"/>
    <mergeCell ref="S33:X33"/>
    <mergeCell ref="B26:X27"/>
    <mergeCell ref="A35:F35"/>
    <mergeCell ref="G35:L35"/>
    <mergeCell ref="M35:R35"/>
    <mergeCell ref="S35:X35"/>
    <mergeCell ref="F29:K29"/>
    <mergeCell ref="S34:X34"/>
    <mergeCell ref="M29:R29"/>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2"/>
  <sheetViews>
    <sheetView workbookViewId="0">
      <selection activeCell="G23" sqref="G23"/>
    </sheetView>
  </sheetViews>
  <sheetFormatPr defaultRowHeight="18.75"/>
  <cols>
    <col min="15" max="15" width="13.5" bestFit="1" customWidth="1"/>
    <col min="20" max="20" width="13.5" bestFit="1" customWidth="1"/>
    <col min="21" max="21" width="14.625" bestFit="1" customWidth="1"/>
    <col min="28" max="29" width="13.5" bestFit="1" customWidth="1"/>
    <col min="30" max="30" width="13.5" customWidth="1"/>
    <col min="31" max="31" width="14.625" bestFit="1" customWidth="1"/>
    <col min="32" max="32" width="13.5" bestFit="1" customWidth="1"/>
  </cols>
  <sheetData>
    <row r="1" spans="1:40">
      <c r="A1" s="4" t="s">
        <v>15</v>
      </c>
      <c r="B1" s="4" t="s">
        <v>11</v>
      </c>
      <c r="C1" s="4" t="s">
        <v>29</v>
      </c>
      <c r="D1" s="4" t="s">
        <v>7</v>
      </c>
      <c r="E1" s="4" t="s">
        <v>3</v>
      </c>
      <c r="F1" s="4" t="s">
        <v>4</v>
      </c>
      <c r="G1" s="4" t="s">
        <v>5</v>
      </c>
      <c r="H1" s="4" t="s">
        <v>30</v>
      </c>
      <c r="I1" s="4" t="s">
        <v>31</v>
      </c>
      <c r="J1" s="4" t="s">
        <v>32</v>
      </c>
      <c r="K1" s="4" t="s">
        <v>33</v>
      </c>
      <c r="L1" s="4" t="s">
        <v>93</v>
      </c>
      <c r="M1" s="4" t="s">
        <v>96</v>
      </c>
      <c r="N1" s="4" t="s">
        <v>98</v>
      </c>
      <c r="O1" s="4" t="s">
        <v>13</v>
      </c>
      <c r="P1" s="4" t="s">
        <v>179</v>
      </c>
      <c r="Q1" s="4" t="s">
        <v>180</v>
      </c>
      <c r="R1" s="4" t="s">
        <v>35</v>
      </c>
      <c r="S1" s="4" t="s">
        <v>44</v>
      </c>
      <c r="T1" s="4" t="s">
        <v>50</v>
      </c>
      <c r="U1" s="4" t="s">
        <v>51</v>
      </c>
      <c r="V1" s="4" t="s">
        <v>52</v>
      </c>
      <c r="W1" s="4" t="s">
        <v>53</v>
      </c>
      <c r="X1" s="4" t="s">
        <v>37</v>
      </c>
      <c r="Y1" s="4" t="s">
        <v>54</v>
      </c>
      <c r="Z1" s="4" t="s">
        <v>56</v>
      </c>
      <c r="AA1" s="4" t="s">
        <v>60</v>
      </c>
      <c r="AB1" s="43" t="s">
        <v>62</v>
      </c>
      <c r="AC1" s="43" t="s">
        <v>63</v>
      </c>
      <c r="AD1" s="43" t="s">
        <v>110</v>
      </c>
      <c r="AE1" s="43" t="s">
        <v>64</v>
      </c>
      <c r="AF1" s="43" t="s">
        <v>86</v>
      </c>
      <c r="AG1" s="4" t="s">
        <v>66</v>
      </c>
      <c r="AH1" s="4" t="s">
        <v>73</v>
      </c>
      <c r="AI1" s="4" t="s">
        <v>75</v>
      </c>
      <c r="AJ1" s="4" t="s">
        <v>76</v>
      </c>
      <c r="AK1" s="4" t="s">
        <v>77</v>
      </c>
      <c r="AL1" s="4" t="s">
        <v>78</v>
      </c>
      <c r="AM1" s="4" t="s">
        <v>85</v>
      </c>
      <c r="AN1" s="4" t="s">
        <v>79</v>
      </c>
    </row>
    <row r="2" spans="1:40">
      <c r="A2" s="26" t="str">
        <f>事業年度</f>
        <v>令和7年度</v>
      </c>
      <c r="B2" s="26">
        <f>第■回</f>
        <v>0</v>
      </c>
      <c r="C2" s="26">
        <f>住所</f>
        <v>0</v>
      </c>
      <c r="D2" s="26">
        <f>名称</f>
        <v>0</v>
      </c>
      <c r="E2" s="26">
        <f>代表者役職</f>
        <v>0</v>
      </c>
      <c r="F2" s="26">
        <f>代表者氏名</f>
        <v>0</v>
      </c>
      <c r="G2" s="26">
        <f>会社電話番号</f>
        <v>0</v>
      </c>
      <c r="H2" s="26">
        <f>担当者役職</f>
        <v>0</v>
      </c>
      <c r="I2" s="26">
        <f>担当者氏名</f>
        <v>0</v>
      </c>
      <c r="J2" s="26">
        <f>担当者電話番号</f>
        <v>0</v>
      </c>
      <c r="K2" s="26">
        <f>メールアドレス</f>
        <v>0</v>
      </c>
      <c r="L2" s="26" t="str">
        <f>対象業種</f>
        <v>飲食業</v>
      </c>
      <c r="M2" s="41">
        <f>従業員数</f>
        <v>0</v>
      </c>
      <c r="N2" s="41">
        <f>資本金等</f>
        <v>0</v>
      </c>
      <c r="O2" s="40" t="str">
        <f>承認申請日</f>
        <v>2025年●月〇日</v>
      </c>
      <c r="P2" s="26" t="s">
        <v>181</v>
      </c>
      <c r="Q2" s="26" t="s">
        <v>182</v>
      </c>
      <c r="R2" s="26">
        <f>事業名</f>
        <v>0</v>
      </c>
      <c r="S2" s="26">
        <f>事業概要</f>
        <v>0</v>
      </c>
      <c r="T2" s="40" t="str">
        <f>事業開始日</f>
        <v>交付決定日</v>
      </c>
      <c r="U2" s="40">
        <f>事業終了日</f>
        <v>46053</v>
      </c>
      <c r="V2" s="26" t="str">
        <f>コロナ融資の利用</f>
        <v>無</v>
      </c>
      <c r="W2" s="26">
        <f>コロナ融資名</f>
        <v>0</v>
      </c>
      <c r="X2" s="41">
        <f ca="1">補助対象経費</f>
        <v>0</v>
      </c>
      <c r="Y2" s="42">
        <f>補助率</f>
        <v>0.5</v>
      </c>
      <c r="Z2" s="41" t="e">
        <f ca="1">補助金額</f>
        <v>#VALUE!</v>
      </c>
      <c r="AA2" s="41">
        <f>投資額に対する売上max</f>
        <v>0</v>
      </c>
      <c r="AB2" s="40" t="str">
        <f>交付申請日</f>
        <v>2025年●月〇日</v>
      </c>
      <c r="AC2" s="40" t="str">
        <f>変更申請日</f>
        <v>2025年●月〇日</v>
      </c>
      <c r="AD2" s="40" t="str">
        <f>申請取下日</f>
        <v>2025年●月〇日</v>
      </c>
      <c r="AE2" s="40" t="str">
        <f>実績報告日</f>
        <v>2025年●月〇日</v>
      </c>
      <c r="AF2" s="40" t="str">
        <f>請求日</f>
        <v>2025年●月〇日</v>
      </c>
      <c r="AG2" s="41">
        <f>補助金確定額</f>
        <v>0</v>
      </c>
      <c r="AH2" s="41">
        <f>請求額</f>
        <v>0</v>
      </c>
      <c r="AI2" s="41">
        <f>金融機関名</f>
        <v>0</v>
      </c>
      <c r="AJ2" s="41">
        <f>支店名</f>
        <v>0</v>
      </c>
      <c r="AK2" s="41">
        <f>預金種別</f>
        <v>0</v>
      </c>
      <c r="AL2" s="46">
        <f>口座番号</f>
        <v>0</v>
      </c>
      <c r="AM2" s="26">
        <f>ｺｳｻﾞﾒｲｷﾞ</f>
        <v>0</v>
      </c>
      <c r="AN2" s="26">
        <f>口座名義</f>
        <v>0</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AK43"/>
  <sheetViews>
    <sheetView showGridLines="0" topLeftCell="A10" zoomScale="90" zoomScaleNormal="90" workbookViewId="0">
      <selection activeCell="AI19" sqref="AI19"/>
    </sheetView>
  </sheetViews>
  <sheetFormatPr defaultColWidth="3.125" defaultRowHeight="18.75"/>
  <cols>
    <col min="1" max="1" width="3.125" customWidth="1"/>
    <col min="25" max="25" width="0.875" customWidth="1"/>
  </cols>
  <sheetData>
    <row r="1" spans="1:37" ht="9.9499999999999993" customHeight="1"/>
    <row r="2" spans="1:37">
      <c r="X2" s="77"/>
    </row>
    <row r="3" spans="1:37">
      <c r="A3" s="19" t="s">
        <v>135</v>
      </c>
    </row>
    <row r="4" spans="1:37" ht="9.9499999999999993" customHeight="1"/>
    <row r="5" spans="1:37" ht="19.5">
      <c r="A5" s="104" t="str">
        <f>事業年度&amp;"　"&amp;第■回</f>
        <v>令和7年度　</v>
      </c>
      <c r="B5" s="105"/>
      <c r="C5" s="105"/>
      <c r="D5" s="105"/>
      <c r="E5" s="105"/>
      <c r="F5" s="105"/>
      <c r="G5" s="105"/>
      <c r="H5" s="105"/>
      <c r="I5" s="105"/>
      <c r="J5" s="105"/>
      <c r="K5" s="105"/>
      <c r="L5" s="105"/>
      <c r="M5" s="105"/>
      <c r="N5" s="105"/>
      <c r="O5" s="105"/>
      <c r="P5" s="105"/>
      <c r="Q5" s="105"/>
      <c r="R5" s="105"/>
      <c r="S5" s="105"/>
      <c r="T5" s="105"/>
      <c r="U5" s="105"/>
      <c r="V5" s="105"/>
      <c r="W5" s="105"/>
      <c r="X5" s="106"/>
      <c r="Y5" s="22"/>
    </row>
    <row r="6" spans="1:37" ht="19.5">
      <c r="A6" s="107" t="str">
        <f>補助事業名</f>
        <v>飲食･商業･サービス業新事業展開支援事業</v>
      </c>
      <c r="B6" s="108"/>
      <c r="C6" s="108"/>
      <c r="D6" s="108"/>
      <c r="E6" s="108"/>
      <c r="F6" s="108"/>
      <c r="G6" s="108"/>
      <c r="H6" s="108"/>
      <c r="I6" s="108"/>
      <c r="J6" s="108"/>
      <c r="K6" s="108"/>
      <c r="L6" s="108"/>
      <c r="M6" s="108"/>
      <c r="N6" s="108"/>
      <c r="O6" s="108"/>
      <c r="P6" s="108"/>
      <c r="Q6" s="108"/>
      <c r="R6" s="108"/>
      <c r="S6" s="108"/>
      <c r="T6" s="108"/>
      <c r="U6" s="108"/>
      <c r="V6" s="108"/>
      <c r="W6" s="108"/>
      <c r="X6" s="109"/>
      <c r="Y6" s="22"/>
    </row>
    <row r="7" spans="1:37" ht="19.5">
      <c r="A7" s="110" t="s">
        <v>102</v>
      </c>
      <c r="B7" s="111"/>
      <c r="C7" s="111"/>
      <c r="D7" s="111"/>
      <c r="E7" s="111"/>
      <c r="F7" s="111"/>
      <c r="G7" s="111"/>
      <c r="H7" s="111"/>
      <c r="I7" s="111"/>
      <c r="J7" s="111"/>
      <c r="K7" s="111"/>
      <c r="L7" s="111"/>
      <c r="M7" s="111"/>
      <c r="N7" s="111"/>
      <c r="O7" s="111"/>
      <c r="P7" s="111"/>
      <c r="Q7" s="111"/>
      <c r="R7" s="111"/>
      <c r="S7" s="111"/>
      <c r="T7" s="111"/>
      <c r="U7" s="111"/>
      <c r="V7" s="111"/>
      <c r="W7" s="111"/>
      <c r="X7" s="112"/>
      <c r="Y7" s="23"/>
    </row>
    <row r="9" spans="1:37" ht="19.5">
      <c r="R9" s="117" t="str">
        <f>承認申請日</f>
        <v>2025年●月〇日</v>
      </c>
      <c r="S9" s="117"/>
      <c r="T9" s="117"/>
      <c r="U9" s="117"/>
      <c r="V9" s="117"/>
      <c r="W9" s="117"/>
      <c r="X9" s="117"/>
      <c r="AK9" s="7"/>
    </row>
    <row r="10" spans="1:37" ht="9.9499999999999993" customHeight="1">
      <c r="E10" s="2"/>
    </row>
    <row r="11" spans="1:37" ht="19.5">
      <c r="A11" s="21" t="s">
        <v>12</v>
      </c>
    </row>
    <row r="13" spans="1:37" ht="21" customHeight="1">
      <c r="H13" s="119" t="s">
        <v>0</v>
      </c>
      <c r="I13" s="119"/>
      <c r="J13" s="119"/>
      <c r="K13" s="120">
        <f>住所</f>
        <v>0</v>
      </c>
      <c r="L13" s="120"/>
      <c r="M13" s="120"/>
      <c r="N13" s="120"/>
      <c r="O13" s="120"/>
      <c r="P13" s="120"/>
      <c r="Q13" s="120"/>
      <c r="R13" s="120"/>
      <c r="S13" s="120"/>
      <c r="T13" s="120"/>
      <c r="U13" s="120"/>
      <c r="V13" s="120"/>
      <c r="W13" s="120"/>
      <c r="X13" s="120"/>
    </row>
    <row r="14" spans="1:37" ht="21" customHeight="1">
      <c r="H14" s="119" t="s">
        <v>14</v>
      </c>
      <c r="I14" s="119"/>
      <c r="J14" s="119"/>
      <c r="K14" s="129">
        <f>名称</f>
        <v>0</v>
      </c>
      <c r="L14" s="129"/>
      <c r="M14" s="129"/>
      <c r="N14" s="129"/>
      <c r="O14" s="129"/>
      <c r="P14" s="129"/>
      <c r="Q14" s="129"/>
      <c r="R14" s="129"/>
      <c r="S14" s="129"/>
      <c r="T14" s="129"/>
      <c r="U14" s="129"/>
      <c r="V14" s="129"/>
      <c r="W14" s="129"/>
      <c r="X14" s="129"/>
    </row>
    <row r="15" spans="1:37" ht="21" customHeight="1">
      <c r="H15" s="119" t="s">
        <v>28</v>
      </c>
      <c r="I15" s="119"/>
      <c r="J15" s="119"/>
      <c r="K15" s="129" t="str">
        <f>代表者役職&amp;"　"&amp;代表者氏名&amp;"　"</f>
        <v>　　</v>
      </c>
      <c r="L15" s="129"/>
      <c r="M15" s="129"/>
      <c r="N15" s="129"/>
      <c r="O15" s="129"/>
      <c r="P15" s="129"/>
      <c r="Q15" s="129"/>
      <c r="R15" s="129"/>
      <c r="S15" s="129"/>
      <c r="T15" s="129"/>
      <c r="U15" s="129"/>
      <c r="V15" s="129"/>
      <c r="W15" s="129"/>
      <c r="X15" s="129"/>
    </row>
    <row r="16" spans="1:37" ht="9.9499999999999993" customHeight="1"/>
    <row r="17" spans="1:25" ht="21" customHeight="1">
      <c r="I17" s="113" t="s">
        <v>6</v>
      </c>
      <c r="J17" s="114"/>
      <c r="K17" s="114"/>
      <c r="L17" s="123" t="str">
        <f>担当者役職&amp;"　"&amp;担当者氏名</f>
        <v>　</v>
      </c>
      <c r="M17" s="123"/>
      <c r="N17" s="123"/>
      <c r="O17" s="123"/>
      <c r="P17" s="123"/>
      <c r="Q17" s="123"/>
      <c r="R17" s="123"/>
      <c r="S17" s="123"/>
      <c r="T17" s="123"/>
      <c r="U17" s="123"/>
      <c r="V17" s="123"/>
      <c r="W17" s="123"/>
      <c r="X17" s="124"/>
    </row>
    <row r="18" spans="1:25" ht="21" customHeight="1">
      <c r="I18" s="115" t="s">
        <v>5</v>
      </c>
      <c r="J18" s="116"/>
      <c r="K18" s="116"/>
      <c r="L18" s="125">
        <f>担当者電話番号</f>
        <v>0</v>
      </c>
      <c r="M18" s="125"/>
      <c r="N18" s="125"/>
      <c r="O18" s="125"/>
      <c r="P18" s="125"/>
      <c r="Q18" s="125"/>
      <c r="R18" s="125"/>
      <c r="S18" s="125"/>
      <c r="T18" s="125"/>
      <c r="U18" s="125"/>
      <c r="V18" s="125"/>
      <c r="W18" s="125"/>
      <c r="X18" s="126"/>
    </row>
    <row r="19" spans="1:25" ht="21" customHeight="1">
      <c r="I19" s="121" t="s">
        <v>10</v>
      </c>
      <c r="J19" s="122"/>
      <c r="K19" s="122"/>
      <c r="L19" s="127" t="str">
        <f>IF(ISBLANK(メールアドレス),"",メールアドレス)</f>
        <v/>
      </c>
      <c r="M19" s="127"/>
      <c r="N19" s="127"/>
      <c r="O19" s="127"/>
      <c r="P19" s="127"/>
      <c r="Q19" s="127"/>
      <c r="R19" s="127"/>
      <c r="S19" s="127"/>
      <c r="T19" s="127"/>
      <c r="U19" s="127"/>
      <c r="V19" s="127"/>
      <c r="W19" s="127"/>
      <c r="X19" s="128"/>
    </row>
    <row r="21" spans="1:25">
      <c r="A21" s="19" t="s">
        <v>136</v>
      </c>
    </row>
    <row r="23" spans="1:25">
      <c r="A23" s="118" t="s">
        <v>17</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20" t="s">
        <v>103</v>
      </c>
    </row>
    <row r="26" spans="1:25">
      <c r="B26" t="s">
        <v>141</v>
      </c>
    </row>
    <row r="28" spans="1:25">
      <c r="A28" s="19" t="s">
        <v>26</v>
      </c>
    </row>
    <row r="29" spans="1:25">
      <c r="B29" t="s">
        <v>137</v>
      </c>
    </row>
    <row r="30" spans="1:25">
      <c r="B30" t="s">
        <v>138</v>
      </c>
    </row>
    <row r="32" spans="1:25">
      <c r="A32" s="19" t="s">
        <v>139</v>
      </c>
    </row>
    <row r="33" spans="1:24">
      <c r="B33" t="s">
        <v>198</v>
      </c>
    </row>
    <row r="34" spans="1:24">
      <c r="C34" t="s">
        <v>202</v>
      </c>
    </row>
    <row r="35" spans="1:24">
      <c r="C35" t="s">
        <v>203</v>
      </c>
    </row>
    <row r="36" spans="1:24">
      <c r="C36" t="s">
        <v>223</v>
      </c>
    </row>
    <row r="37" spans="1:24">
      <c r="B37" t="s">
        <v>195</v>
      </c>
    </row>
    <row r="38" spans="1:24">
      <c r="B38" t="s">
        <v>196</v>
      </c>
    </row>
    <row r="39" spans="1:24">
      <c r="A39" s="92"/>
      <c r="B39" t="s">
        <v>197</v>
      </c>
    </row>
    <row r="40" spans="1:24" ht="18.75" customHeight="1">
      <c r="C40" s="3"/>
      <c r="D40" s="3"/>
      <c r="E40" s="3"/>
      <c r="F40" s="3"/>
      <c r="G40" s="3"/>
      <c r="H40" s="3"/>
      <c r="I40" s="3"/>
      <c r="J40" s="3"/>
      <c r="K40" s="3"/>
      <c r="L40" s="3"/>
      <c r="M40" s="3"/>
      <c r="N40" s="3"/>
      <c r="O40" s="3"/>
      <c r="P40" s="3"/>
      <c r="Q40" s="3"/>
      <c r="R40" s="3"/>
      <c r="S40" s="3"/>
      <c r="T40" s="3"/>
      <c r="U40" s="3"/>
      <c r="V40" s="3"/>
      <c r="W40" s="3"/>
      <c r="X40" s="3"/>
    </row>
    <row r="41" spans="1:24">
      <c r="A41" s="19" t="s">
        <v>27</v>
      </c>
      <c r="C41" s="3"/>
      <c r="D41" s="3"/>
      <c r="E41" s="3"/>
      <c r="F41" s="3"/>
      <c r="G41" s="3"/>
      <c r="H41" s="3"/>
      <c r="I41" s="3"/>
      <c r="J41" s="3"/>
      <c r="K41" s="3"/>
      <c r="L41" s="3"/>
      <c r="M41" s="3"/>
      <c r="N41" s="3"/>
      <c r="O41" s="3"/>
      <c r="P41" s="3"/>
      <c r="Q41" s="3"/>
      <c r="R41" s="3"/>
      <c r="S41" s="3"/>
      <c r="T41" s="3"/>
      <c r="U41" s="3"/>
      <c r="V41" s="3"/>
      <c r="W41" s="3"/>
      <c r="X41" s="3"/>
    </row>
    <row r="42" spans="1:24">
      <c r="B42" s="3"/>
      <c r="C42" s="3"/>
      <c r="D42" s="3"/>
      <c r="E42" s="3"/>
      <c r="F42" s="3"/>
      <c r="G42" s="3"/>
      <c r="H42" s="3"/>
      <c r="I42" s="3"/>
      <c r="J42" s="3"/>
      <c r="K42" s="3"/>
      <c r="L42" s="3"/>
      <c r="M42" s="3"/>
      <c r="N42" s="3"/>
      <c r="O42" s="3"/>
      <c r="P42" s="3"/>
      <c r="Q42" s="3"/>
      <c r="R42" s="3"/>
      <c r="S42" s="3"/>
      <c r="T42" s="3"/>
      <c r="U42" s="3"/>
      <c r="V42" s="3"/>
      <c r="W42" s="3"/>
      <c r="X42" s="3"/>
    </row>
    <row r="43" spans="1:24">
      <c r="A43" s="19"/>
    </row>
  </sheetData>
  <sheetProtection algorithmName="SHA-512" hashValue="0V7PBdhkSMH2O7XZII0nAm6s4G0Hri/IvgZgWvhjrUd6ez/FTI0z8GmLtuKE0+NOUKvgmV/+yZm1O1D8s1n5EQ==" saltValue="TEYuZW9OG9jTpNY3fADQHA==" spinCount="100000" sheet="1" objects="1" scenarios="1"/>
  <mergeCells count="17">
    <mergeCell ref="A23:Y23"/>
    <mergeCell ref="H15:J15"/>
    <mergeCell ref="K13:X13"/>
    <mergeCell ref="H13:J13"/>
    <mergeCell ref="H14:J14"/>
    <mergeCell ref="I19:K19"/>
    <mergeCell ref="L17:X17"/>
    <mergeCell ref="L18:X18"/>
    <mergeCell ref="L19:X19"/>
    <mergeCell ref="K14:X14"/>
    <mergeCell ref="K15:X15"/>
    <mergeCell ref="A5:X5"/>
    <mergeCell ref="A6:X6"/>
    <mergeCell ref="A7:X7"/>
    <mergeCell ref="I17:K17"/>
    <mergeCell ref="I18:K18"/>
    <mergeCell ref="R9:X9"/>
  </mergeCells>
  <phoneticPr fontId="2"/>
  <printOptions horizontalCentered="1"/>
  <pageMargins left="0.70866141732283472" right="0.70866141732283472" top="0.74803149606299213" bottom="0.39370078740157483"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B1:X38"/>
  <sheetViews>
    <sheetView showGridLines="0" zoomScaleNormal="100" zoomScaleSheetLayoutView="80" workbookViewId="0">
      <selection activeCell="E38" sqref="E38:H38"/>
    </sheetView>
  </sheetViews>
  <sheetFormatPr defaultColWidth="3.125" defaultRowHeight="18.75"/>
  <cols>
    <col min="1" max="19" width="3.125" style="6"/>
    <col min="20" max="20" width="6" style="6" bestFit="1" customWidth="1"/>
    <col min="21" max="16384" width="3.125" style="6"/>
  </cols>
  <sheetData>
    <row r="1" spans="2:24">
      <c r="X1" s="77"/>
    </row>
    <row r="2" spans="2:24">
      <c r="B2" s="78" t="str">
        <f>"名称："&amp;名称</f>
        <v>名称：</v>
      </c>
      <c r="X2" s="56"/>
    </row>
    <row r="3" spans="2:24" ht="5.0999999999999996" customHeight="1">
      <c r="B3" s="78"/>
      <c r="X3" s="56"/>
    </row>
    <row r="4" spans="2:24" ht="24">
      <c r="B4" s="39" t="s">
        <v>209</v>
      </c>
    </row>
    <row r="5" spans="2:24" ht="5.0999999999999996" customHeight="1"/>
    <row r="6" spans="2:24">
      <c r="B6" s="132" t="s">
        <v>99</v>
      </c>
      <c r="C6" s="133"/>
      <c r="D6" s="133"/>
      <c r="E6" s="137" t="str">
        <f>対象業種</f>
        <v>飲食業</v>
      </c>
      <c r="F6" s="138"/>
      <c r="G6" s="138"/>
      <c r="H6" s="139"/>
      <c r="I6" s="57"/>
      <c r="J6" s="132" t="s">
        <v>95</v>
      </c>
      <c r="K6" s="133"/>
      <c r="L6" s="134"/>
      <c r="M6" s="137">
        <f>従業員数</f>
        <v>0</v>
      </c>
      <c r="N6" s="138"/>
      <c r="O6" s="65" t="s">
        <v>100</v>
      </c>
      <c r="P6" s="7"/>
      <c r="Q6" s="132" t="s">
        <v>210</v>
      </c>
      <c r="R6" s="133"/>
      <c r="S6" s="134"/>
      <c r="T6" s="130">
        <f>資本金等</f>
        <v>0</v>
      </c>
      <c r="U6" s="131"/>
      <c r="V6" s="131"/>
      <c r="W6" s="135" t="s">
        <v>101</v>
      </c>
      <c r="X6" s="136"/>
    </row>
    <row r="8" spans="2:24" ht="21" customHeight="1">
      <c r="B8" s="168" t="s">
        <v>16</v>
      </c>
      <c r="C8" s="162"/>
      <c r="D8" s="162"/>
      <c r="E8" s="162"/>
      <c r="F8" s="162"/>
      <c r="G8" s="162"/>
      <c r="H8" s="169"/>
      <c r="I8" s="169"/>
      <c r="J8" s="169"/>
      <c r="K8" s="169"/>
      <c r="L8" s="169"/>
      <c r="M8" s="169"/>
      <c r="N8" s="169"/>
      <c r="O8" s="169"/>
      <c r="P8" s="169"/>
      <c r="Q8" s="169"/>
      <c r="R8" s="169"/>
      <c r="S8" s="169"/>
      <c r="T8" s="169"/>
      <c r="U8" s="169"/>
      <c r="V8" s="169"/>
      <c r="W8" s="169"/>
      <c r="X8" s="169"/>
    </row>
    <row r="9" spans="2:24" ht="21" customHeight="1">
      <c r="B9" s="162"/>
      <c r="C9" s="162"/>
      <c r="D9" s="162"/>
      <c r="E9" s="162"/>
      <c r="F9" s="162"/>
      <c r="G9" s="162"/>
      <c r="H9" s="169"/>
      <c r="I9" s="169"/>
      <c r="J9" s="169"/>
      <c r="K9" s="169"/>
      <c r="L9" s="169"/>
      <c r="M9" s="169"/>
      <c r="N9" s="169"/>
      <c r="O9" s="169"/>
      <c r="P9" s="169"/>
      <c r="Q9" s="169"/>
      <c r="R9" s="169"/>
      <c r="S9" s="169"/>
      <c r="T9" s="169"/>
      <c r="U9" s="169"/>
      <c r="V9" s="169"/>
      <c r="W9" s="169"/>
      <c r="X9" s="169"/>
    </row>
    <row r="11" spans="2:24" ht="21" customHeight="1">
      <c r="B11" s="168" t="s">
        <v>208</v>
      </c>
      <c r="C11" s="162"/>
      <c r="D11" s="162"/>
      <c r="E11" s="162"/>
      <c r="F11" s="162"/>
      <c r="G11" s="162"/>
      <c r="H11" s="170"/>
      <c r="I11" s="170"/>
      <c r="J11" s="170"/>
      <c r="K11" s="170"/>
      <c r="L11" s="170"/>
      <c r="M11" s="170"/>
      <c r="N11" s="170"/>
      <c r="O11" s="170"/>
      <c r="P11" s="170"/>
      <c r="Q11" s="170"/>
      <c r="R11" s="170"/>
      <c r="S11" s="170"/>
      <c r="T11" s="170"/>
      <c r="U11" s="170"/>
      <c r="V11" s="170"/>
      <c r="W11" s="170"/>
      <c r="X11" s="170"/>
    </row>
    <row r="12" spans="2:24" ht="21" customHeight="1">
      <c r="B12" s="162"/>
      <c r="C12" s="162"/>
      <c r="D12" s="162"/>
      <c r="E12" s="162"/>
      <c r="F12" s="162"/>
      <c r="G12" s="162"/>
      <c r="H12" s="170"/>
      <c r="I12" s="170"/>
      <c r="J12" s="170"/>
      <c r="K12" s="170"/>
      <c r="L12" s="170"/>
      <c r="M12" s="170"/>
      <c r="N12" s="170"/>
      <c r="O12" s="170"/>
      <c r="P12" s="170"/>
      <c r="Q12" s="170"/>
      <c r="R12" s="170"/>
      <c r="S12" s="170"/>
      <c r="T12" s="170"/>
      <c r="U12" s="170"/>
      <c r="V12" s="170"/>
      <c r="W12" s="170"/>
      <c r="X12" s="170"/>
    </row>
    <row r="13" spans="2:24" ht="21" customHeight="1">
      <c r="B13" s="162"/>
      <c r="C13" s="162"/>
      <c r="D13" s="162"/>
      <c r="E13" s="162"/>
      <c r="F13" s="162"/>
      <c r="G13" s="162"/>
      <c r="H13" s="170"/>
      <c r="I13" s="170"/>
      <c r="J13" s="170"/>
      <c r="K13" s="170"/>
      <c r="L13" s="170"/>
      <c r="M13" s="170"/>
      <c r="N13" s="170"/>
      <c r="O13" s="170"/>
      <c r="P13" s="170"/>
      <c r="Q13" s="170"/>
      <c r="R13" s="170"/>
      <c r="S13" s="170"/>
      <c r="T13" s="170"/>
      <c r="U13" s="170"/>
      <c r="V13" s="170"/>
      <c r="W13" s="170"/>
      <c r="X13" s="170"/>
    </row>
    <row r="15" spans="2:24" ht="21" customHeight="1">
      <c r="B15" s="162" t="s">
        <v>207</v>
      </c>
      <c r="C15" s="162"/>
      <c r="D15" s="162"/>
      <c r="E15" s="162"/>
      <c r="F15" s="162"/>
      <c r="G15" s="162"/>
      <c r="H15" s="166" t="s">
        <v>178</v>
      </c>
      <c r="I15" s="166"/>
      <c r="J15" s="166"/>
      <c r="K15" s="166"/>
      <c r="L15" s="166"/>
      <c r="M15" s="166"/>
      <c r="N15" s="7" t="s">
        <v>34</v>
      </c>
      <c r="O15" s="167">
        <f>'共通項目(入力)'!B29</f>
        <v>46053</v>
      </c>
      <c r="P15" s="167"/>
      <c r="Q15" s="167"/>
      <c r="R15" s="167"/>
      <c r="S15" s="167"/>
      <c r="T15" s="167"/>
    </row>
    <row r="17" spans="2:24" ht="21" customHeight="1">
      <c r="B17" s="162" t="s">
        <v>36</v>
      </c>
      <c r="C17" s="162"/>
      <c r="D17" s="162"/>
      <c r="E17" s="163"/>
      <c r="F17" s="163"/>
      <c r="G17" s="163"/>
      <c r="H17" s="163"/>
      <c r="I17" s="163"/>
      <c r="J17" s="164" t="s">
        <v>188</v>
      </c>
      <c r="K17" s="164"/>
      <c r="L17" s="164"/>
      <c r="M17" s="37" t="str">
        <f>IF(J17="無","",IF(J17="有",IF(E18="","下記に利用した融資名を１つ入力","")))</f>
        <v/>
      </c>
    </row>
    <row r="18" spans="2:24">
      <c r="B18" s="100"/>
      <c r="C18" s="101"/>
      <c r="D18" s="60" t="s">
        <v>211</v>
      </c>
      <c r="E18" s="165"/>
      <c r="F18" s="165"/>
      <c r="G18" s="165"/>
      <c r="H18" s="165"/>
      <c r="I18" s="165"/>
      <c r="J18" s="165"/>
      <c r="K18" s="165"/>
      <c r="L18" s="165"/>
      <c r="M18" s="165"/>
      <c r="N18" s="165"/>
      <c r="O18" s="165"/>
      <c r="P18" s="165"/>
      <c r="Q18" s="165"/>
      <c r="R18" s="165"/>
      <c r="S18" s="165"/>
      <c r="T18" s="165"/>
      <c r="U18" s="165"/>
      <c r="V18" s="165"/>
      <c r="W18" s="165"/>
      <c r="X18" s="165"/>
    </row>
    <row r="20" spans="2:24" ht="39.950000000000003" customHeight="1">
      <c r="B20" s="148" t="s">
        <v>38</v>
      </c>
      <c r="C20" s="148"/>
      <c r="D20" s="148"/>
      <c r="E20" s="148"/>
      <c r="F20" s="148"/>
      <c r="G20" s="148"/>
      <c r="H20" s="148"/>
      <c r="I20" s="148"/>
      <c r="J20" s="157" t="s">
        <v>39</v>
      </c>
      <c r="K20" s="157"/>
      <c r="L20" s="157"/>
      <c r="M20" s="157"/>
      <c r="N20" s="157"/>
      <c r="O20" s="157" t="s">
        <v>40</v>
      </c>
      <c r="P20" s="157"/>
      <c r="Q20" s="157"/>
      <c r="R20" s="157"/>
      <c r="S20" s="157"/>
      <c r="T20" s="157" t="s">
        <v>41</v>
      </c>
      <c r="U20" s="157"/>
      <c r="V20" s="157"/>
      <c r="W20" s="157"/>
      <c r="X20" s="157"/>
    </row>
    <row r="21" spans="2:24" ht="21" customHeight="1">
      <c r="B21" s="137" t="s">
        <v>216</v>
      </c>
      <c r="C21" s="138"/>
      <c r="D21" s="138"/>
      <c r="E21" s="138"/>
      <c r="F21" s="138"/>
      <c r="G21" s="138"/>
      <c r="H21" s="138"/>
      <c r="I21" s="139"/>
      <c r="J21" s="160">
        <f ca="1">SUMIF($B$27:$I$31,B21,$T$27:$X$31)</f>
        <v>0</v>
      </c>
      <c r="K21" s="160"/>
      <c r="L21" s="160"/>
      <c r="M21" s="160"/>
      <c r="N21" s="160"/>
      <c r="O21" s="160">
        <f ca="1">ROUNDDOWN(J21*10/110,0)</f>
        <v>0</v>
      </c>
      <c r="P21" s="160"/>
      <c r="Q21" s="160"/>
      <c r="R21" s="160"/>
      <c r="S21" s="160"/>
      <c r="T21" s="160">
        <f ca="1">IF(J21="","",J21-O21)</f>
        <v>0</v>
      </c>
      <c r="U21" s="160"/>
      <c r="V21" s="160"/>
      <c r="W21" s="160"/>
      <c r="X21" s="160"/>
    </row>
    <row r="22" spans="2:24" ht="21" customHeight="1">
      <c r="B22" s="161" t="s">
        <v>176</v>
      </c>
      <c r="C22" s="161"/>
      <c r="D22" s="161"/>
      <c r="E22" s="161"/>
      <c r="F22" s="161"/>
      <c r="G22" s="161"/>
      <c r="H22" s="161"/>
      <c r="I22" s="161"/>
      <c r="J22" s="160">
        <f ca="1">SUMIF($B$27:$I$31,B22,$T$27:$X$31)</f>
        <v>0</v>
      </c>
      <c r="K22" s="160"/>
      <c r="L22" s="160"/>
      <c r="M22" s="160"/>
      <c r="N22" s="160"/>
      <c r="O22" s="160">
        <f t="shared" ref="O22:O23" ca="1" si="0">ROUNDDOWN(J22*10/110,0)</f>
        <v>0</v>
      </c>
      <c r="P22" s="160"/>
      <c r="Q22" s="160"/>
      <c r="R22" s="160"/>
      <c r="S22" s="160"/>
      <c r="T22" s="160">
        <f ca="1">IF(J22="","",J22-O22)</f>
        <v>0</v>
      </c>
      <c r="U22" s="160"/>
      <c r="V22" s="160"/>
      <c r="W22" s="160"/>
      <c r="X22" s="160"/>
    </row>
    <row r="23" spans="2:24" ht="21" customHeight="1">
      <c r="B23" s="161" t="s">
        <v>217</v>
      </c>
      <c r="C23" s="161"/>
      <c r="D23" s="161"/>
      <c r="E23" s="161"/>
      <c r="F23" s="161"/>
      <c r="G23" s="161"/>
      <c r="H23" s="161"/>
      <c r="I23" s="161"/>
      <c r="J23" s="160">
        <f ca="1">SUMIF($B$27:$I$31,B23,$T$27:$X$31)</f>
        <v>0</v>
      </c>
      <c r="K23" s="160"/>
      <c r="L23" s="160"/>
      <c r="M23" s="160"/>
      <c r="N23" s="160"/>
      <c r="O23" s="160">
        <f t="shared" ca="1" si="0"/>
        <v>0</v>
      </c>
      <c r="P23" s="160"/>
      <c r="Q23" s="160"/>
      <c r="R23" s="160"/>
      <c r="S23" s="160"/>
      <c r="T23" s="160">
        <f ca="1">IF(J23="","",J23-O23)</f>
        <v>0</v>
      </c>
      <c r="U23" s="160"/>
      <c r="V23" s="160"/>
      <c r="W23" s="160"/>
      <c r="X23" s="160"/>
    </row>
    <row r="24" spans="2:24" ht="21" customHeight="1">
      <c r="B24" s="148" t="s">
        <v>20</v>
      </c>
      <c r="C24" s="148"/>
      <c r="D24" s="148"/>
      <c r="E24" s="148"/>
      <c r="F24" s="148"/>
      <c r="G24" s="148"/>
      <c r="H24" s="148"/>
      <c r="I24" s="148"/>
      <c r="J24" s="149">
        <f ca="1">SUM(J21:N23)</f>
        <v>0</v>
      </c>
      <c r="K24" s="149"/>
      <c r="L24" s="149"/>
      <c r="M24" s="149"/>
      <c r="N24" s="149"/>
      <c r="O24" s="159">
        <f ca="1">SUM(O21:S23)</f>
        <v>0</v>
      </c>
      <c r="P24" s="159"/>
      <c r="Q24" s="159"/>
      <c r="R24" s="159"/>
      <c r="S24" s="159"/>
      <c r="T24" s="149">
        <f ca="1">SUM(T21:X23)</f>
        <v>0</v>
      </c>
      <c r="U24" s="149"/>
      <c r="V24" s="149"/>
      <c r="W24" s="149"/>
      <c r="X24" s="149"/>
    </row>
    <row r="26" spans="2:24">
      <c r="B26" s="6" t="s">
        <v>61</v>
      </c>
    </row>
    <row r="27" spans="2:24" ht="39.950000000000003" customHeight="1">
      <c r="B27" s="148" t="s">
        <v>167</v>
      </c>
      <c r="C27" s="148"/>
      <c r="D27" s="148"/>
      <c r="E27" s="148"/>
      <c r="F27" s="148"/>
      <c r="G27" s="148"/>
      <c r="H27" s="148"/>
      <c r="I27" s="148" t="s">
        <v>46</v>
      </c>
      <c r="J27" s="148" t="s">
        <v>45</v>
      </c>
      <c r="K27" s="148"/>
      <c r="L27" s="148"/>
      <c r="M27" s="148"/>
      <c r="N27" s="148"/>
      <c r="O27" s="148"/>
      <c r="P27" s="148"/>
      <c r="Q27" s="148"/>
      <c r="R27" s="148"/>
      <c r="S27" s="148"/>
      <c r="T27" s="157" t="s">
        <v>168</v>
      </c>
      <c r="U27" s="148"/>
      <c r="V27" s="148"/>
      <c r="W27" s="148"/>
      <c r="X27" s="148"/>
    </row>
    <row r="28" spans="2:24" s="72" customFormat="1">
      <c r="B28" s="155" t="s">
        <v>42</v>
      </c>
      <c r="C28" s="155"/>
      <c r="D28" s="155"/>
      <c r="E28" s="155"/>
      <c r="F28" s="155"/>
      <c r="G28" s="155"/>
      <c r="H28" s="155"/>
      <c r="I28" s="155"/>
      <c r="J28" s="158"/>
      <c r="K28" s="158"/>
      <c r="L28" s="158"/>
      <c r="M28" s="158"/>
      <c r="N28" s="158"/>
      <c r="O28" s="158"/>
      <c r="P28" s="158"/>
      <c r="Q28" s="158"/>
      <c r="R28" s="158"/>
      <c r="S28" s="158"/>
      <c r="T28" s="156"/>
      <c r="U28" s="156"/>
      <c r="V28" s="156"/>
      <c r="W28" s="156"/>
      <c r="X28" s="156"/>
    </row>
    <row r="29" spans="2:24" s="72" customFormat="1">
      <c r="B29" s="155" t="s">
        <v>214</v>
      </c>
      <c r="C29" s="155"/>
      <c r="D29" s="155"/>
      <c r="E29" s="155"/>
      <c r="F29" s="155"/>
      <c r="G29" s="155"/>
      <c r="H29" s="155"/>
      <c r="I29" s="155"/>
      <c r="J29" s="158"/>
      <c r="K29" s="158"/>
      <c r="L29" s="158"/>
      <c r="M29" s="158"/>
      <c r="N29" s="158"/>
      <c r="O29" s="158"/>
      <c r="P29" s="158"/>
      <c r="Q29" s="158"/>
      <c r="R29" s="158"/>
      <c r="S29" s="158"/>
      <c r="T29" s="156"/>
      <c r="U29" s="156"/>
      <c r="V29" s="156"/>
      <c r="W29" s="156"/>
      <c r="X29" s="156"/>
    </row>
    <row r="30" spans="2:24" s="72" customFormat="1">
      <c r="B30" s="155" t="s">
        <v>215</v>
      </c>
      <c r="C30" s="155"/>
      <c r="D30" s="155"/>
      <c r="E30" s="155"/>
      <c r="F30" s="155"/>
      <c r="G30" s="155"/>
      <c r="H30" s="155"/>
      <c r="I30" s="155"/>
      <c r="J30" s="158"/>
      <c r="K30" s="158"/>
      <c r="L30" s="158"/>
      <c r="M30" s="158"/>
      <c r="N30" s="158"/>
      <c r="O30" s="158"/>
      <c r="P30" s="158"/>
      <c r="Q30" s="158"/>
      <c r="R30" s="158"/>
      <c r="S30" s="158"/>
      <c r="T30" s="172"/>
      <c r="U30" s="173"/>
      <c r="V30" s="173"/>
      <c r="W30" s="173"/>
      <c r="X30" s="174"/>
    </row>
    <row r="31" spans="2:24" s="72" customFormat="1">
      <c r="B31" s="67" t="s">
        <v>169</v>
      </c>
      <c r="C31" s="68"/>
      <c r="D31" s="68"/>
      <c r="E31" s="68"/>
      <c r="F31" s="68"/>
      <c r="G31" s="68"/>
      <c r="H31" s="68"/>
      <c r="I31" s="68"/>
      <c r="J31" s="69"/>
      <c r="K31" s="69"/>
      <c r="L31" s="69"/>
      <c r="M31" s="69"/>
      <c r="N31" s="69"/>
      <c r="O31" s="69"/>
      <c r="P31" s="69"/>
      <c r="Q31" s="69"/>
      <c r="R31" s="69"/>
      <c r="S31" s="69"/>
      <c r="T31" s="70"/>
      <c r="U31" s="70"/>
      <c r="V31" s="70"/>
      <c r="W31" s="70"/>
      <c r="X31" s="71"/>
    </row>
    <row r="33" spans="2:24" ht="21" customHeight="1">
      <c r="B33" s="148" t="s">
        <v>43</v>
      </c>
      <c r="C33" s="148"/>
      <c r="D33" s="148"/>
      <c r="E33" s="148"/>
      <c r="F33" s="148"/>
      <c r="G33" s="148"/>
      <c r="H33" s="154">
        <f>IF(J17="有",2/3,1/2)</f>
        <v>0.5</v>
      </c>
      <c r="I33" s="154"/>
      <c r="J33" s="154"/>
      <c r="K33" s="154"/>
      <c r="L33" s="154"/>
      <c r="M33" s="154"/>
      <c r="N33" s="154"/>
      <c r="O33" s="150" t="s">
        <v>55</v>
      </c>
      <c r="P33" s="150"/>
      <c r="Q33" s="150"/>
      <c r="R33" s="150"/>
      <c r="S33" s="150"/>
      <c r="T33" s="151" t="e">
        <f ca="1">ROUNDDOWN(IF(T35&gt;=2000000,2000000,IF(T35&lt;400000,"補助限度額未達",T35)),-3)</f>
        <v>#VALUE!</v>
      </c>
      <c r="U33" s="152"/>
      <c r="V33" s="152"/>
      <c r="W33" s="152"/>
      <c r="X33" s="153"/>
    </row>
    <row r="34" spans="2:24" ht="4.5" customHeight="1"/>
    <row r="35" spans="2:24" ht="18.75" hidden="1" customHeight="1">
      <c r="T35" s="171">
        <f ca="1">ROUNDDOWN(T24*H33,0)</f>
        <v>0</v>
      </c>
      <c r="U35" s="171"/>
      <c r="V35" s="171"/>
      <c r="W35" s="171"/>
      <c r="X35" s="171"/>
    </row>
    <row r="37" spans="2:24" ht="21" customHeight="1">
      <c r="B37" s="141" t="s">
        <v>190</v>
      </c>
      <c r="C37" s="142"/>
      <c r="D37" s="142"/>
      <c r="E37" s="142"/>
      <c r="F37" s="142"/>
      <c r="G37" s="142"/>
      <c r="H37" s="142"/>
      <c r="I37" s="142"/>
      <c r="J37" s="142"/>
      <c r="K37" s="142"/>
      <c r="L37" s="142"/>
      <c r="M37" s="142"/>
      <c r="N37" s="142"/>
      <c r="O37" s="143"/>
      <c r="P37" s="145">
        <f>MAX(E38,L38,S38)</f>
        <v>0</v>
      </c>
      <c r="Q37" s="146"/>
      <c r="R37" s="146"/>
      <c r="S37" s="147"/>
      <c r="T37" s="38" t="str">
        <f ca="1">IF(P37&gt;=J24,"","※売上未達")</f>
        <v/>
      </c>
    </row>
    <row r="38" spans="2:24" ht="21" customHeight="1">
      <c r="B38" s="144" t="s">
        <v>57</v>
      </c>
      <c r="C38" s="144"/>
      <c r="D38" s="144"/>
      <c r="E38" s="140"/>
      <c r="F38" s="140"/>
      <c r="G38" s="140"/>
      <c r="H38" s="140"/>
      <c r="I38" s="144" t="s">
        <v>58</v>
      </c>
      <c r="J38" s="144"/>
      <c r="K38" s="144"/>
      <c r="L38" s="140"/>
      <c r="M38" s="140"/>
      <c r="N38" s="140"/>
      <c r="O38" s="140"/>
      <c r="P38" s="144" t="s">
        <v>59</v>
      </c>
      <c r="Q38" s="144"/>
      <c r="R38" s="144"/>
      <c r="S38" s="140"/>
      <c r="T38" s="140"/>
      <c r="U38" s="140"/>
      <c r="V38" s="140"/>
    </row>
  </sheetData>
  <sheetProtection algorithmName="SHA-512" hashValue="IYO+k4QBjD5w5LWHCnP3DXVXXb/huyv/tMywCcRzBx3DsatPtvMFzpT4BV50UEIzeVwK5zw68rgbii7CLC2jCg==" saltValue="cJQUon+gykg32nsKzHz0GA==" spinCount="100000" sheet="1" insertRows="0" deleteRows="0"/>
  <mergeCells count="62">
    <mergeCell ref="T35:X35"/>
    <mergeCell ref="B29:I29"/>
    <mergeCell ref="J29:S29"/>
    <mergeCell ref="T29:X29"/>
    <mergeCell ref="T30:X30"/>
    <mergeCell ref="B15:G15"/>
    <mergeCell ref="H15:M15"/>
    <mergeCell ref="O15:T15"/>
    <mergeCell ref="B8:G9"/>
    <mergeCell ref="H8:X9"/>
    <mergeCell ref="B11:G13"/>
    <mergeCell ref="H11:X13"/>
    <mergeCell ref="B17:I17"/>
    <mergeCell ref="J17:L17"/>
    <mergeCell ref="J20:N20"/>
    <mergeCell ref="O20:S20"/>
    <mergeCell ref="T20:X20"/>
    <mergeCell ref="E18:X18"/>
    <mergeCell ref="T23:X23"/>
    <mergeCell ref="B20:I20"/>
    <mergeCell ref="B21:I21"/>
    <mergeCell ref="J21:N21"/>
    <mergeCell ref="O21:S21"/>
    <mergeCell ref="T21:X21"/>
    <mergeCell ref="B22:I22"/>
    <mergeCell ref="J22:N22"/>
    <mergeCell ref="O22:S22"/>
    <mergeCell ref="T22:X22"/>
    <mergeCell ref="B23:I23"/>
    <mergeCell ref="J23:N23"/>
    <mergeCell ref="O23:S23"/>
    <mergeCell ref="B24:I24"/>
    <mergeCell ref="J24:N24"/>
    <mergeCell ref="B33:G33"/>
    <mergeCell ref="O33:S33"/>
    <mergeCell ref="T33:X33"/>
    <mergeCell ref="H33:N33"/>
    <mergeCell ref="B30:I30"/>
    <mergeCell ref="B28:I28"/>
    <mergeCell ref="T28:X28"/>
    <mergeCell ref="B27:I27"/>
    <mergeCell ref="T27:X27"/>
    <mergeCell ref="J27:S27"/>
    <mergeCell ref="J28:S28"/>
    <mergeCell ref="O24:S24"/>
    <mergeCell ref="T24:X24"/>
    <mergeCell ref="J30:S30"/>
    <mergeCell ref="S38:V38"/>
    <mergeCell ref="B37:O37"/>
    <mergeCell ref="B38:D38"/>
    <mergeCell ref="I38:K38"/>
    <mergeCell ref="P38:R38"/>
    <mergeCell ref="P37:S37"/>
    <mergeCell ref="E38:H38"/>
    <mergeCell ref="L38:O38"/>
    <mergeCell ref="T6:V6"/>
    <mergeCell ref="Q6:S6"/>
    <mergeCell ref="W6:X6"/>
    <mergeCell ref="B6:D6"/>
    <mergeCell ref="E6:H6"/>
    <mergeCell ref="J6:L6"/>
    <mergeCell ref="M6:N6"/>
  </mergeCells>
  <phoneticPr fontId="2"/>
  <dataValidations count="2">
    <dataValidation type="list" allowBlank="1" showInputMessage="1" showErrorMessage="1" sqref="J17" xr:uid="{00000000-0002-0000-0300-000000000000}">
      <formula1>"有,無"</formula1>
    </dataValidation>
    <dataValidation type="list" allowBlank="1" showInputMessage="1" showErrorMessage="1" sqref="B28:B30" xr:uid="{00000000-0002-0000-0300-000001000000}">
      <formula1>"設備導入費,設備に関連する備品費,施設改修費"</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B2:N25"/>
  <sheetViews>
    <sheetView showGridLines="0" workbookViewId="0">
      <selection activeCell="C25" sqref="C25"/>
    </sheetView>
  </sheetViews>
  <sheetFormatPr defaultColWidth="9" defaultRowHeight="18.75"/>
  <cols>
    <col min="1" max="1" width="3.625" style="6" customWidth="1"/>
    <col min="2" max="2" width="11" style="6" bestFit="1" customWidth="1"/>
    <col min="3" max="9" width="11.625" style="6" customWidth="1"/>
    <col min="10" max="10" width="10.25" style="6" bestFit="1" customWidth="1"/>
    <col min="11" max="16384" width="9" style="6"/>
  </cols>
  <sheetData>
    <row r="2" spans="2:14" ht="24">
      <c r="B2" s="18" t="s">
        <v>104</v>
      </c>
    </row>
    <row r="4" spans="2:14">
      <c r="B4" s="17" t="str">
        <f>"名称："&amp;名称</f>
        <v>名称：</v>
      </c>
    </row>
    <row r="5" spans="2:14">
      <c r="I5" s="14" t="s">
        <v>18</v>
      </c>
    </row>
    <row r="6" spans="2:14" hidden="1">
      <c r="C6" s="7">
        <v>-6</v>
      </c>
      <c r="D6" s="7">
        <v>-5</v>
      </c>
      <c r="E6" s="7">
        <v>-4</v>
      </c>
      <c r="F6" s="7">
        <v>-3</v>
      </c>
      <c r="G6" s="7">
        <v>-2</v>
      </c>
      <c r="H6" s="7">
        <v>-1</v>
      </c>
    </row>
    <row r="7" spans="2:14" ht="30" customHeight="1">
      <c r="B7" s="9" t="s">
        <v>170</v>
      </c>
      <c r="C7" s="8" t="e">
        <f t="shared" ref="C7:H7" si="0">EDATE(承認申請日,C6)</f>
        <v>#VALUE!</v>
      </c>
      <c r="D7" s="8" t="e">
        <f t="shared" si="0"/>
        <v>#VALUE!</v>
      </c>
      <c r="E7" s="8" t="e">
        <f t="shared" si="0"/>
        <v>#VALUE!</v>
      </c>
      <c r="F7" s="8" t="e">
        <f t="shared" si="0"/>
        <v>#VALUE!</v>
      </c>
      <c r="G7" s="8" t="e">
        <f t="shared" si="0"/>
        <v>#VALUE!</v>
      </c>
      <c r="H7" s="8" t="e">
        <f t="shared" si="0"/>
        <v>#VALUE!</v>
      </c>
      <c r="I7" s="9" t="s">
        <v>20</v>
      </c>
      <c r="J7" s="15"/>
    </row>
    <row r="8" spans="2:14" ht="30" customHeight="1">
      <c r="B8" s="10" t="s">
        <v>19</v>
      </c>
      <c r="C8" s="33"/>
      <c r="D8" s="33"/>
      <c r="E8" s="33">
        <v>100000</v>
      </c>
      <c r="F8" s="33">
        <v>100000</v>
      </c>
      <c r="G8" s="33">
        <v>100000</v>
      </c>
      <c r="H8" s="33"/>
      <c r="I8" s="34">
        <f>SUM(C8:H8)</f>
        <v>300000</v>
      </c>
    </row>
    <row r="9" spans="2:14" ht="30" customHeight="1">
      <c r="B9" s="7"/>
      <c r="C9" s="11" t="str">
        <f>IF(C16="減少率を確認ください。","",IF($I$10&gt;=4,$M$10,IF($I$11&lt;&gt;3,$M$10,$M$11)))</f>
        <v>2018年もしくは2019年の同時期の売上高を入力ください。</v>
      </c>
      <c r="D9" s="7"/>
      <c r="E9" s="7"/>
      <c r="F9" s="7"/>
      <c r="G9" s="7"/>
      <c r="H9" s="7"/>
      <c r="I9" s="7"/>
    </row>
    <row r="10" spans="2:14" hidden="1">
      <c r="B10" s="7"/>
      <c r="C10" s="7">
        <f>IF(C8&lt;&gt;"",1,0)</f>
        <v>0</v>
      </c>
      <c r="D10" s="7">
        <f t="shared" ref="D10:H10" si="1">IF(D8&lt;&gt;"",1,0)</f>
        <v>0</v>
      </c>
      <c r="E10" s="7">
        <f t="shared" si="1"/>
        <v>1</v>
      </c>
      <c r="F10" s="7">
        <f t="shared" si="1"/>
        <v>1</v>
      </c>
      <c r="G10" s="7">
        <f t="shared" si="1"/>
        <v>1</v>
      </c>
      <c r="H10" s="7">
        <f t="shared" si="1"/>
        <v>0</v>
      </c>
      <c r="I10" s="7">
        <f>SUM(C10:H10)</f>
        <v>3</v>
      </c>
      <c r="M10" s="6" t="s">
        <v>21</v>
      </c>
    </row>
    <row r="11" spans="2:14" hidden="1">
      <c r="B11" s="7"/>
      <c r="C11" s="7"/>
      <c r="D11" s="7"/>
      <c r="E11" s="7">
        <f>SUM(C10:E10)</f>
        <v>1</v>
      </c>
      <c r="F11" s="7">
        <f t="shared" ref="F11:G11" si="2">SUM(D10:F10)</f>
        <v>2</v>
      </c>
      <c r="G11" s="7">
        <f t="shared" si="2"/>
        <v>3</v>
      </c>
      <c r="H11" s="7">
        <f>SUM(F10:H10)</f>
        <v>2</v>
      </c>
      <c r="I11" s="7">
        <f>MAX(E11:H11)</f>
        <v>3</v>
      </c>
      <c r="M11" s="6" t="s">
        <v>22</v>
      </c>
    </row>
    <row r="12" spans="2:14">
      <c r="B12" s="7"/>
      <c r="C12" s="7"/>
      <c r="D12" s="7"/>
      <c r="E12" s="7"/>
      <c r="F12" s="7"/>
      <c r="G12" s="7"/>
      <c r="H12" s="7"/>
      <c r="I12" s="7"/>
    </row>
    <row r="13" spans="2:14" ht="30" customHeight="1">
      <c r="B13" s="13" t="s">
        <v>23</v>
      </c>
      <c r="C13" s="12" t="e">
        <f>MONTH(C7)&amp;"月"</f>
        <v>#VALUE!</v>
      </c>
      <c r="D13" s="12" t="e">
        <f t="shared" ref="D13:H13" si="3">MONTH(D7)&amp;"月"</f>
        <v>#VALUE!</v>
      </c>
      <c r="E13" s="12" t="e">
        <f t="shared" si="3"/>
        <v>#VALUE!</v>
      </c>
      <c r="F13" s="12" t="e">
        <f t="shared" si="3"/>
        <v>#VALUE!</v>
      </c>
      <c r="G13" s="12" t="e">
        <f t="shared" si="3"/>
        <v>#VALUE!</v>
      </c>
      <c r="H13" s="12" t="e">
        <f t="shared" si="3"/>
        <v>#VALUE!</v>
      </c>
      <c r="I13" s="9" t="s">
        <v>20</v>
      </c>
      <c r="J13" s="7"/>
      <c r="K13" s="7"/>
      <c r="L13" s="7"/>
      <c r="M13" s="7"/>
      <c r="N13" s="7"/>
    </row>
    <row r="14" spans="2:14" ht="30" customHeight="1">
      <c r="B14" s="10" t="s">
        <v>24</v>
      </c>
      <c r="C14" s="35"/>
      <c r="D14" s="35"/>
      <c r="E14" s="35"/>
      <c r="F14" s="35"/>
      <c r="G14" s="35"/>
      <c r="H14" s="35"/>
      <c r="I14" s="34">
        <f>SUM(C14:H14)</f>
        <v>0</v>
      </c>
    </row>
    <row r="15" spans="2:14" ht="30" customHeight="1">
      <c r="B15" s="10" t="s">
        <v>25</v>
      </c>
      <c r="C15" s="35"/>
      <c r="D15" s="35"/>
      <c r="E15" s="35"/>
      <c r="F15" s="35"/>
      <c r="G15" s="35"/>
      <c r="H15" s="35"/>
      <c r="I15" s="34">
        <f>SUM(C15:H15)</f>
        <v>0</v>
      </c>
    </row>
    <row r="16" spans="2:14">
      <c r="C16" s="11" t="str">
        <f>IF(AND($I$17=0,$I$18=0),M17,IF(AND($I$17&lt;&gt;0,$I$18&lt;&gt;0),M17,IF(OR(I20=3,I21=3),"減少率を確認ください。",M18)))</f>
        <v>2018年もしくは2019年の同時期の売上高を入力ください。</v>
      </c>
    </row>
    <row r="17" spans="2:13" hidden="1">
      <c r="B17" s="6" t="s">
        <v>24</v>
      </c>
      <c r="C17" s="7">
        <f>IF(C14&lt;&gt;"",1,0)</f>
        <v>0</v>
      </c>
      <c r="D17" s="7">
        <f t="shared" ref="D17:H18" si="4">IF(D14&lt;&gt;"",1,0)</f>
        <v>0</v>
      </c>
      <c r="E17" s="7">
        <f t="shared" si="4"/>
        <v>0</v>
      </c>
      <c r="F17" s="7">
        <f t="shared" si="4"/>
        <v>0</v>
      </c>
      <c r="G17" s="7">
        <f t="shared" si="4"/>
        <v>0</v>
      </c>
      <c r="H17" s="7">
        <f t="shared" si="4"/>
        <v>0</v>
      </c>
      <c r="I17" s="7">
        <f>SUM(C17:H17)</f>
        <v>0</v>
      </c>
      <c r="M17" s="6" t="s">
        <v>22</v>
      </c>
    </row>
    <row r="18" spans="2:13" hidden="1">
      <c r="B18" s="6" t="s">
        <v>25</v>
      </c>
      <c r="C18" s="7">
        <f>IF(C15&lt;&gt;"",1,0)</f>
        <v>0</v>
      </c>
      <c r="D18" s="7">
        <f t="shared" si="4"/>
        <v>0</v>
      </c>
      <c r="E18" s="7">
        <f t="shared" si="4"/>
        <v>0</v>
      </c>
      <c r="F18" s="7">
        <f t="shared" si="4"/>
        <v>0</v>
      </c>
      <c r="G18" s="7">
        <f t="shared" si="4"/>
        <v>0</v>
      </c>
      <c r="H18" s="7">
        <f t="shared" si="4"/>
        <v>0</v>
      </c>
      <c r="I18" s="7">
        <f>SUM(C18:H18)</f>
        <v>0</v>
      </c>
      <c r="M18" s="6" t="s">
        <v>21</v>
      </c>
    </row>
    <row r="19" spans="2:13" hidden="1">
      <c r="C19" s="7"/>
      <c r="D19" s="7"/>
      <c r="E19" s="7"/>
      <c r="F19" s="7"/>
      <c r="G19" s="7"/>
      <c r="H19" s="7"/>
      <c r="I19" s="7"/>
    </row>
    <row r="20" spans="2:13" hidden="1">
      <c r="B20" s="6" t="s">
        <v>24</v>
      </c>
      <c r="C20" s="7"/>
      <c r="D20" s="7"/>
      <c r="E20" s="7">
        <f>SUM(C17:E17)</f>
        <v>0</v>
      </c>
      <c r="F20" s="7">
        <f t="shared" ref="F20:H20" si="5">SUM(D17:F17)</f>
        <v>0</v>
      </c>
      <c r="G20" s="7">
        <f t="shared" si="5"/>
        <v>0</v>
      </c>
      <c r="H20" s="7">
        <f t="shared" si="5"/>
        <v>0</v>
      </c>
      <c r="I20" s="7">
        <f>MAX(E20:H20)</f>
        <v>0</v>
      </c>
    </row>
    <row r="21" spans="2:13" hidden="1">
      <c r="B21" s="6" t="s">
        <v>25</v>
      </c>
      <c r="C21" s="7"/>
      <c r="D21" s="7"/>
      <c r="E21" s="7">
        <f>SUM(C18:E18)</f>
        <v>0</v>
      </c>
      <c r="F21" s="7">
        <f t="shared" ref="F21" si="6">SUM(D18:F18)</f>
        <v>0</v>
      </c>
      <c r="G21" s="7">
        <f t="shared" ref="G21" si="7">SUM(E18:G18)</f>
        <v>0</v>
      </c>
      <c r="H21" s="7">
        <f>SUM(F18:H18)</f>
        <v>0</v>
      </c>
      <c r="I21" s="7">
        <f>MAX(E21:H21)</f>
        <v>0</v>
      </c>
    </row>
    <row r="23" spans="2:13" ht="30" customHeight="1">
      <c r="B23" s="16" t="s">
        <v>171</v>
      </c>
    </row>
    <row r="24" spans="2:13" ht="30" customHeight="1">
      <c r="B24" s="10" t="s">
        <v>24</v>
      </c>
      <c r="C24" s="66" t="str">
        <f>IF(I14=0,"",(I14-$I$8)/I14)</f>
        <v/>
      </c>
      <c r="D24" s="16" t="str">
        <f>IF(C24="","",IF(VALUE(C24)&lt;=0,"申請要件を満たしていません。","申請要件は適合しています。"))</f>
        <v/>
      </c>
    </row>
    <row r="25" spans="2:13" ht="30" customHeight="1">
      <c r="B25" s="10" t="s">
        <v>25</v>
      </c>
      <c r="C25" s="66" t="str">
        <f>IF(I15=0,"",(I15-$I$8)/I15)</f>
        <v/>
      </c>
      <c r="D25" s="6" t="str">
        <f>IF(C25="","",IF(VALUE(C25)&lt;=0,"申請要件を満たしていません。","申請要件は適合しています。"))</f>
        <v/>
      </c>
    </row>
  </sheetData>
  <sheetProtection sheet="1" objects="1" scenarios="1"/>
  <phoneticPr fontId="2"/>
  <conditionalFormatting sqref="C8:H8">
    <cfRule type="expression" dxfId="7" priority="7">
      <formula>AND($I$10=3,$I$11&lt;3)</formula>
    </cfRule>
    <cfRule type="expression" dxfId="6" priority="12">
      <formula>$I$10&gt;=4</formula>
    </cfRule>
    <cfRule type="expression" dxfId="5" priority="13">
      <formula>C$8&lt;&gt;""</formula>
    </cfRule>
  </conditionalFormatting>
  <conditionalFormatting sqref="C13:H13">
    <cfRule type="expression" dxfId="4" priority="4">
      <formula>C$10=1</formula>
    </cfRule>
  </conditionalFormatting>
  <conditionalFormatting sqref="C13:H15">
    <cfRule type="expression" dxfId="3" priority="3">
      <formula>IF(AND($I$10=3,$I$11=3),FALSE,TRUE)</formula>
    </cfRule>
  </conditionalFormatting>
  <conditionalFormatting sqref="C14:H14">
    <cfRule type="expression" dxfId="2" priority="2">
      <formula>$I$18&gt;=1</formula>
    </cfRule>
  </conditionalFormatting>
  <conditionalFormatting sqref="C14:H15">
    <cfRule type="expression" dxfId="1" priority="5">
      <formula>C$10=1</formula>
    </cfRule>
  </conditionalFormatting>
  <conditionalFormatting sqref="C15:H15">
    <cfRule type="expression" dxfId="0" priority="1">
      <formula>$I$17&gt;=1</formula>
    </cfRule>
  </conditionalFormatting>
  <printOptions horizontalCentered="1"/>
  <pageMargins left="0.70866141732283472" right="0.39370078740157483"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8C4ED-39CE-4203-AAA3-A30B7526932A}">
  <sheetPr>
    <tabColor theme="7"/>
  </sheetPr>
  <dimension ref="A1:Y39"/>
  <sheetViews>
    <sheetView showGridLines="0" zoomScaleNormal="100" workbookViewId="0">
      <selection activeCell="E29" sqref="E29"/>
    </sheetView>
  </sheetViews>
  <sheetFormatPr defaultColWidth="3.125" defaultRowHeight="18.75"/>
  <sheetData>
    <row r="1" spans="1:25">
      <c r="X1" s="77"/>
    </row>
    <row r="3" spans="1:25">
      <c r="A3" s="52"/>
      <c r="B3" s="53"/>
      <c r="C3" s="53"/>
      <c r="D3" s="53"/>
      <c r="E3" s="53"/>
      <c r="F3" s="53"/>
      <c r="G3" s="53"/>
      <c r="H3" s="53"/>
      <c r="I3" s="53"/>
      <c r="J3" s="53"/>
      <c r="K3" s="53"/>
      <c r="L3" s="53"/>
      <c r="M3" s="53"/>
      <c r="N3" s="53"/>
      <c r="O3" s="53"/>
      <c r="P3" s="53"/>
      <c r="Q3" s="53"/>
      <c r="R3" s="53"/>
      <c r="S3" s="53"/>
      <c r="T3" s="53"/>
      <c r="U3" s="53"/>
      <c r="V3" s="53"/>
      <c r="W3" s="53"/>
      <c r="X3" s="53"/>
      <c r="Y3" s="53"/>
    </row>
    <row r="4" spans="1:25">
      <c r="A4" s="53"/>
      <c r="B4" s="53"/>
      <c r="C4" s="53"/>
      <c r="D4" s="53"/>
      <c r="E4" s="53"/>
      <c r="F4" s="53"/>
      <c r="G4" s="53"/>
      <c r="H4" s="53"/>
      <c r="I4" s="53"/>
      <c r="J4" s="53"/>
      <c r="K4" s="53"/>
      <c r="L4" s="53"/>
      <c r="M4" s="53"/>
      <c r="N4" s="53"/>
      <c r="O4" s="53"/>
      <c r="P4" s="53"/>
      <c r="Q4" s="53"/>
      <c r="R4" s="53"/>
      <c r="S4" s="53"/>
      <c r="T4" s="53"/>
      <c r="U4" s="53"/>
      <c r="V4" s="53"/>
      <c r="W4" s="53"/>
      <c r="X4" s="53"/>
      <c r="Y4" s="53"/>
    </row>
    <row r="5" spans="1:25">
      <c r="A5" s="53"/>
      <c r="B5" s="53"/>
      <c r="C5" s="53"/>
      <c r="D5" s="53"/>
      <c r="E5" s="53"/>
      <c r="F5" s="53"/>
      <c r="G5" s="53"/>
      <c r="H5" s="53"/>
      <c r="I5" s="53"/>
      <c r="J5" s="53"/>
      <c r="K5" s="53"/>
      <c r="L5" s="53"/>
      <c r="M5" s="53"/>
      <c r="N5" s="53"/>
      <c r="O5" s="53"/>
      <c r="P5" s="53"/>
      <c r="Q5" s="53"/>
      <c r="R5" s="53"/>
      <c r="S5" s="53"/>
      <c r="T5" s="53"/>
      <c r="U5" s="53"/>
      <c r="V5" s="53"/>
      <c r="W5" s="53"/>
      <c r="X5" s="53"/>
      <c r="Y5" s="53"/>
    </row>
    <row r="6" spans="1:25">
      <c r="A6" s="53"/>
      <c r="B6" s="53"/>
      <c r="C6" s="53"/>
      <c r="D6" s="53"/>
      <c r="E6" s="53"/>
      <c r="F6" s="53"/>
      <c r="G6" s="53"/>
      <c r="H6" s="53"/>
      <c r="I6" s="53"/>
      <c r="J6" s="53"/>
      <c r="K6" s="53"/>
      <c r="L6" s="53"/>
      <c r="M6" s="53"/>
      <c r="N6" s="53"/>
      <c r="O6" s="53"/>
      <c r="P6" s="53"/>
      <c r="Q6" s="53"/>
      <c r="R6" s="53"/>
      <c r="S6" s="53"/>
      <c r="T6" s="53"/>
      <c r="U6" s="53"/>
      <c r="V6" s="53"/>
      <c r="W6" s="53"/>
      <c r="X6" s="53"/>
      <c r="Y6" s="53"/>
    </row>
    <row r="7" spans="1:25">
      <c r="A7" s="53"/>
      <c r="B7" s="53"/>
      <c r="C7" s="53"/>
      <c r="D7" s="53"/>
      <c r="E7" s="53"/>
      <c r="F7" s="53"/>
      <c r="G7" s="53"/>
      <c r="H7" s="53"/>
      <c r="I7" s="53"/>
      <c r="J7" s="53"/>
      <c r="K7" s="53"/>
      <c r="L7" s="53"/>
      <c r="M7" s="53"/>
      <c r="N7" s="53"/>
      <c r="O7" s="53"/>
      <c r="P7" s="53"/>
      <c r="Q7" s="53"/>
      <c r="R7" s="53"/>
      <c r="S7" s="53"/>
      <c r="T7" s="53"/>
      <c r="U7" s="53"/>
      <c r="V7" s="53"/>
      <c r="W7" s="53"/>
      <c r="X7" s="53"/>
      <c r="Y7" s="53"/>
    </row>
    <row r="8" spans="1:25">
      <c r="A8" s="53"/>
      <c r="B8" s="53"/>
      <c r="C8" s="53"/>
      <c r="D8" s="53"/>
      <c r="E8" s="53"/>
      <c r="F8" s="53"/>
      <c r="G8" s="53"/>
      <c r="H8" s="53"/>
      <c r="I8" s="53"/>
      <c r="J8" s="53"/>
      <c r="K8" s="53"/>
      <c r="L8" s="53"/>
      <c r="M8" s="53"/>
      <c r="N8" s="53"/>
      <c r="O8" s="53"/>
      <c r="P8" s="53"/>
      <c r="Q8" s="53"/>
      <c r="R8" s="53"/>
      <c r="S8" s="53"/>
      <c r="T8" s="53"/>
      <c r="U8" s="53"/>
      <c r="V8" s="53"/>
      <c r="W8" s="53"/>
      <c r="X8" s="53"/>
      <c r="Y8" s="53"/>
    </row>
    <row r="9" spans="1:25">
      <c r="A9" s="53"/>
      <c r="B9" s="53"/>
      <c r="C9" s="53"/>
      <c r="D9" s="53"/>
      <c r="E9" s="53"/>
      <c r="F9" s="53"/>
      <c r="G9" s="53"/>
      <c r="H9" s="53"/>
      <c r="I9" s="53"/>
      <c r="J9" s="53"/>
      <c r="K9" s="53"/>
      <c r="L9" s="53"/>
      <c r="M9" s="53"/>
      <c r="N9" s="53"/>
      <c r="O9" s="53"/>
      <c r="P9" s="53"/>
      <c r="Q9" s="53"/>
      <c r="R9" s="53"/>
      <c r="S9" s="53"/>
      <c r="T9" s="53"/>
      <c r="U9" s="53"/>
      <c r="V9" s="53"/>
      <c r="W9" s="53"/>
      <c r="X9" s="53"/>
      <c r="Y9" s="53"/>
    </row>
    <row r="10" spans="1:25">
      <c r="A10" s="53"/>
      <c r="B10" s="53"/>
      <c r="C10" s="53"/>
      <c r="D10" s="53"/>
      <c r="E10" s="53"/>
      <c r="F10" s="53"/>
      <c r="G10" s="53"/>
      <c r="H10" s="53"/>
      <c r="I10" s="53"/>
      <c r="J10" s="53"/>
      <c r="K10" s="53"/>
      <c r="L10" s="53"/>
      <c r="M10" s="53"/>
      <c r="N10" s="53"/>
      <c r="O10" s="53"/>
      <c r="P10" s="53"/>
      <c r="Q10" s="53"/>
      <c r="R10" s="53"/>
      <c r="S10" s="53"/>
      <c r="T10" s="53"/>
      <c r="U10" s="53"/>
      <c r="V10" s="53"/>
      <c r="W10" s="53"/>
      <c r="X10" s="53"/>
      <c r="Y10" s="53"/>
    </row>
    <row r="11" spans="1:25">
      <c r="A11" s="53"/>
      <c r="B11" s="53"/>
      <c r="C11" s="53"/>
      <c r="D11" s="53"/>
      <c r="E11" s="53"/>
      <c r="F11" s="53"/>
      <c r="G11" s="53"/>
      <c r="H11" s="53"/>
      <c r="I11" s="53"/>
      <c r="J11" s="53"/>
      <c r="K11" s="53"/>
      <c r="L11" s="53"/>
      <c r="M11" s="53"/>
      <c r="N11" s="53"/>
      <c r="O11" s="53"/>
      <c r="P11" s="53"/>
      <c r="Q11" s="53"/>
      <c r="R11" s="53"/>
      <c r="S11" s="53"/>
      <c r="T11" s="53"/>
      <c r="U11" s="53"/>
      <c r="V11" s="53"/>
      <c r="W11" s="53"/>
      <c r="X11" s="53"/>
      <c r="Y11" s="53"/>
    </row>
    <row r="12" spans="1:25">
      <c r="A12" s="53"/>
      <c r="B12" s="53"/>
      <c r="C12" s="53"/>
      <c r="D12" s="53"/>
      <c r="E12" s="53"/>
      <c r="F12" s="53"/>
      <c r="G12" s="53"/>
      <c r="H12" s="53"/>
      <c r="I12" s="53"/>
      <c r="J12" s="53"/>
      <c r="K12" s="53"/>
      <c r="L12" s="53"/>
      <c r="M12" s="53"/>
      <c r="N12" s="53"/>
      <c r="O12" s="53"/>
      <c r="P12" s="53"/>
      <c r="Q12" s="53"/>
      <c r="R12" s="53"/>
      <c r="S12" s="53"/>
      <c r="T12" s="53"/>
      <c r="U12" s="53"/>
      <c r="V12" s="53"/>
      <c r="W12" s="53"/>
      <c r="X12" s="53"/>
      <c r="Y12" s="53"/>
    </row>
    <row r="13" spans="1:25">
      <c r="A13" s="53"/>
      <c r="B13" s="53"/>
      <c r="C13" s="53"/>
      <c r="D13" s="53"/>
      <c r="E13" s="53"/>
      <c r="F13" s="53"/>
      <c r="G13" s="53"/>
      <c r="H13" s="53"/>
      <c r="I13" s="53"/>
      <c r="J13" s="53"/>
      <c r="K13" s="53"/>
      <c r="L13" s="53"/>
      <c r="M13" s="53"/>
      <c r="N13" s="53"/>
      <c r="O13" s="53"/>
      <c r="P13" s="53"/>
      <c r="Q13" s="53"/>
      <c r="R13" s="53"/>
      <c r="S13" s="53"/>
      <c r="T13" s="53"/>
      <c r="U13" s="53"/>
      <c r="V13" s="53"/>
      <c r="W13" s="53"/>
      <c r="X13" s="53"/>
      <c r="Y13" s="53"/>
    </row>
    <row r="14" spans="1:25">
      <c r="A14" s="53"/>
      <c r="B14" s="53"/>
      <c r="C14" s="53"/>
      <c r="D14" s="53"/>
      <c r="E14" s="53"/>
      <c r="F14" s="53"/>
      <c r="G14" s="53"/>
      <c r="H14" s="53"/>
      <c r="I14" s="53"/>
      <c r="J14" s="53"/>
      <c r="K14" s="53"/>
      <c r="L14" s="53"/>
      <c r="M14" s="53"/>
      <c r="N14" s="53"/>
      <c r="O14" s="53"/>
      <c r="P14" s="53"/>
      <c r="Q14" s="53"/>
      <c r="R14" s="53"/>
      <c r="S14" s="53"/>
      <c r="T14" s="53"/>
      <c r="U14" s="53"/>
      <c r="V14" s="53"/>
      <c r="W14" s="53"/>
      <c r="X14" s="53"/>
      <c r="Y14" s="53"/>
    </row>
    <row r="15" spans="1:25">
      <c r="A15" s="53"/>
      <c r="B15" s="53"/>
      <c r="C15" s="53"/>
      <c r="D15" s="53"/>
      <c r="E15" s="53"/>
      <c r="F15" s="53"/>
      <c r="G15" s="53"/>
      <c r="H15" s="53"/>
      <c r="I15" s="53"/>
      <c r="J15" s="53"/>
      <c r="K15" s="53"/>
      <c r="L15" s="53"/>
      <c r="M15" s="53"/>
      <c r="N15" s="53"/>
      <c r="O15" s="53"/>
      <c r="P15" s="53"/>
      <c r="Q15" s="53"/>
      <c r="R15" s="53"/>
      <c r="S15" s="53"/>
      <c r="T15" s="53"/>
      <c r="U15" s="53"/>
      <c r="V15" s="53"/>
      <c r="W15" s="53"/>
      <c r="X15" s="53"/>
      <c r="Y15" s="53"/>
    </row>
    <row r="16" spans="1:25">
      <c r="A16" s="53"/>
      <c r="B16" s="53"/>
      <c r="C16" s="53"/>
      <c r="D16" s="53"/>
      <c r="E16" s="53"/>
      <c r="F16" s="53"/>
      <c r="G16" s="53"/>
      <c r="H16" s="53"/>
      <c r="I16" s="53"/>
      <c r="J16" s="53"/>
      <c r="K16" s="53"/>
      <c r="L16" s="53"/>
      <c r="M16" s="53"/>
      <c r="N16" s="53"/>
      <c r="O16" s="53"/>
      <c r="P16" s="53"/>
      <c r="Q16" s="53"/>
      <c r="R16" s="53"/>
      <c r="S16" s="53"/>
      <c r="T16" s="53"/>
      <c r="U16" s="53"/>
      <c r="V16" s="53"/>
      <c r="W16" s="53"/>
      <c r="X16" s="53"/>
      <c r="Y16" s="53"/>
    </row>
    <row r="17" spans="1:25">
      <c r="A17" s="53"/>
      <c r="B17" s="53"/>
      <c r="C17" s="53"/>
      <c r="D17" s="53"/>
      <c r="E17" s="53"/>
      <c r="F17" s="53"/>
      <c r="G17" s="53"/>
      <c r="H17" s="53"/>
      <c r="I17" s="53"/>
      <c r="J17" s="53"/>
      <c r="K17" s="53"/>
      <c r="L17" s="53"/>
      <c r="M17" s="53"/>
      <c r="N17" s="53"/>
      <c r="O17" s="53"/>
      <c r="P17" s="53"/>
      <c r="Q17" s="53"/>
      <c r="R17" s="53"/>
      <c r="S17" s="53"/>
      <c r="T17" s="53"/>
      <c r="U17" s="53"/>
      <c r="V17" s="53"/>
      <c r="W17" s="53"/>
      <c r="X17" s="53"/>
      <c r="Y17" s="53"/>
    </row>
    <row r="18" spans="1:25">
      <c r="A18" s="53"/>
      <c r="B18" s="53"/>
      <c r="C18" s="53"/>
      <c r="D18" s="53"/>
      <c r="E18" s="53"/>
      <c r="F18" s="53"/>
      <c r="G18" s="53"/>
      <c r="H18" s="53"/>
      <c r="I18" s="53"/>
      <c r="J18" s="53"/>
      <c r="K18" s="53"/>
      <c r="L18" s="53"/>
      <c r="M18" s="53"/>
      <c r="N18" s="53"/>
      <c r="O18" s="53"/>
      <c r="P18" s="53"/>
      <c r="Q18" s="53"/>
      <c r="R18" s="53"/>
      <c r="S18" s="53"/>
      <c r="T18" s="53"/>
      <c r="U18" s="53"/>
      <c r="V18" s="53"/>
      <c r="W18" s="53"/>
      <c r="X18" s="53"/>
      <c r="Y18" s="53"/>
    </row>
    <row r="19" spans="1:25">
      <c r="A19" s="53"/>
      <c r="B19" s="53"/>
      <c r="C19" s="53"/>
      <c r="D19" s="53"/>
      <c r="E19" s="53"/>
      <c r="F19" s="53"/>
      <c r="G19" s="53"/>
      <c r="H19" s="53"/>
      <c r="I19" s="53"/>
      <c r="J19" s="53"/>
      <c r="K19" s="53"/>
      <c r="L19" s="53"/>
      <c r="M19" s="53"/>
      <c r="N19" s="53"/>
      <c r="O19" s="53"/>
      <c r="P19" s="53"/>
      <c r="Q19" s="53"/>
      <c r="R19" s="53"/>
      <c r="S19" s="53"/>
      <c r="T19" s="53"/>
      <c r="U19" s="53"/>
      <c r="V19" s="53"/>
      <c r="W19" s="53"/>
      <c r="X19" s="53"/>
      <c r="Y19" s="53"/>
    </row>
    <row r="20" spans="1:25">
      <c r="A20" s="53"/>
      <c r="B20" s="53"/>
      <c r="C20" s="53"/>
      <c r="D20" s="53"/>
      <c r="E20" s="53"/>
      <c r="F20" s="53"/>
      <c r="G20" s="53"/>
      <c r="H20" s="53"/>
      <c r="I20" s="53"/>
      <c r="J20" s="53"/>
      <c r="K20" s="53"/>
      <c r="L20" s="53"/>
      <c r="M20" s="53"/>
      <c r="N20" s="53"/>
      <c r="O20" s="53"/>
      <c r="P20" s="53"/>
      <c r="Q20" s="53"/>
      <c r="R20" s="53"/>
      <c r="S20" s="53"/>
      <c r="T20" s="53"/>
      <c r="U20" s="53"/>
      <c r="V20" s="53"/>
      <c r="W20" s="53"/>
      <c r="X20" s="53"/>
      <c r="Y20" s="53"/>
    </row>
    <row r="21" spans="1:25">
      <c r="A21" s="53"/>
      <c r="B21" s="53"/>
      <c r="C21" s="53"/>
      <c r="D21" s="53"/>
      <c r="E21" s="53"/>
      <c r="F21" s="53"/>
      <c r="G21" s="53"/>
      <c r="H21" s="53"/>
      <c r="I21" s="53"/>
      <c r="J21" s="53"/>
      <c r="K21" s="53"/>
      <c r="L21" s="53"/>
      <c r="M21" s="53"/>
      <c r="N21" s="53"/>
      <c r="O21" s="53"/>
      <c r="P21" s="53"/>
      <c r="Q21" s="53"/>
      <c r="R21" s="53"/>
      <c r="S21" s="53"/>
      <c r="T21" s="53"/>
      <c r="U21" s="53"/>
      <c r="V21" s="53"/>
      <c r="W21" s="53"/>
      <c r="X21" s="53"/>
      <c r="Y21" s="53"/>
    </row>
    <row r="22" spans="1:25">
      <c r="A22" s="53"/>
      <c r="F22" s="53"/>
      <c r="G22" s="53"/>
      <c r="H22" s="53"/>
      <c r="I22" s="53"/>
      <c r="J22" s="53"/>
      <c r="K22" s="53"/>
      <c r="L22" s="53"/>
      <c r="M22" s="53"/>
      <c r="N22" s="53"/>
      <c r="O22" s="53"/>
      <c r="P22" s="53"/>
      <c r="Q22" s="53"/>
      <c r="R22" s="53"/>
      <c r="S22" s="53"/>
      <c r="T22" s="53"/>
      <c r="U22" s="53"/>
      <c r="V22" s="53"/>
      <c r="W22" s="53"/>
      <c r="X22" s="53"/>
      <c r="Y22" s="53"/>
    </row>
    <row r="23" spans="1:25" ht="30.95" customHeight="1">
      <c r="A23" s="175" t="s">
        <v>185</v>
      </c>
      <c r="B23" s="175"/>
      <c r="C23" s="175"/>
      <c r="D23" s="175"/>
      <c r="E23" s="175" t="s">
        <v>7</v>
      </c>
      <c r="F23" s="175"/>
      <c r="G23" s="175"/>
      <c r="H23" s="176"/>
      <c r="I23" s="176"/>
      <c r="J23" s="176"/>
      <c r="K23" s="176"/>
      <c r="L23" s="176"/>
      <c r="M23" s="176"/>
      <c r="N23" s="176"/>
      <c r="O23" s="176"/>
      <c r="P23" s="176"/>
      <c r="Q23" s="176"/>
      <c r="R23" s="176"/>
      <c r="S23" s="176"/>
      <c r="T23" s="176"/>
      <c r="U23" s="176"/>
      <c r="V23" s="176"/>
      <c r="W23" s="176"/>
      <c r="X23" s="176"/>
      <c r="Y23" s="53"/>
    </row>
    <row r="24" spans="1:25" ht="30.95" customHeight="1">
      <c r="A24" s="6"/>
      <c r="B24" s="6"/>
      <c r="C24" s="6"/>
      <c r="D24" s="6"/>
      <c r="E24" s="175" t="s">
        <v>0</v>
      </c>
      <c r="F24" s="175"/>
      <c r="G24" s="175"/>
      <c r="H24" s="176"/>
      <c r="I24" s="176"/>
      <c r="J24" s="176"/>
      <c r="K24" s="176"/>
      <c r="L24" s="176"/>
      <c r="M24" s="176"/>
      <c r="N24" s="176"/>
      <c r="O24" s="176"/>
      <c r="P24" s="176"/>
      <c r="Q24" s="176"/>
      <c r="R24" s="176"/>
      <c r="S24" s="176"/>
      <c r="T24" s="176"/>
      <c r="U24" s="176"/>
      <c r="V24" s="176"/>
      <c r="W24" s="176"/>
      <c r="X24" s="176"/>
      <c r="Y24" s="53"/>
    </row>
    <row r="25" spans="1:25" ht="30.95" customHeight="1">
      <c r="A25" s="6"/>
      <c r="B25" s="6"/>
      <c r="C25" s="6"/>
      <c r="D25" s="6"/>
      <c r="E25" s="6"/>
      <c r="F25" s="6"/>
      <c r="G25" s="6"/>
      <c r="H25" s="6"/>
      <c r="I25" s="6"/>
      <c r="J25" s="6"/>
      <c r="K25" s="6"/>
      <c r="L25" s="6"/>
      <c r="M25" s="6"/>
      <c r="N25" s="6"/>
      <c r="O25" s="6"/>
      <c r="P25" s="6"/>
      <c r="Q25" s="6"/>
      <c r="R25" s="6"/>
      <c r="S25" s="6"/>
      <c r="T25" s="6"/>
      <c r="U25" s="6"/>
      <c r="V25" s="6"/>
      <c r="W25" s="6"/>
      <c r="X25" s="6"/>
      <c r="Y25" s="53"/>
    </row>
    <row r="26" spans="1:25" ht="30.95" customHeight="1">
      <c r="A26" s="175" t="s">
        <v>186</v>
      </c>
      <c r="B26" s="175"/>
      <c r="C26" s="175"/>
      <c r="D26" s="175"/>
      <c r="E26" s="181" t="s">
        <v>7</v>
      </c>
      <c r="F26" s="181"/>
      <c r="G26" s="181"/>
      <c r="H26" s="176"/>
      <c r="I26" s="176"/>
      <c r="J26" s="176"/>
      <c r="K26" s="176"/>
      <c r="L26" s="176"/>
      <c r="M26" s="176"/>
      <c r="N26" s="176"/>
      <c r="O26" s="176"/>
      <c r="P26" s="176"/>
      <c r="Q26" s="176"/>
      <c r="R26" s="176"/>
      <c r="S26" s="176"/>
      <c r="T26" s="176"/>
      <c r="U26" s="176"/>
      <c r="V26" s="176"/>
      <c r="W26" s="176"/>
      <c r="X26" s="176"/>
      <c r="Y26" s="53"/>
    </row>
    <row r="27" spans="1:25" ht="30.95" customHeight="1">
      <c r="A27" s="6"/>
      <c r="B27" s="6"/>
      <c r="C27" s="6"/>
      <c r="D27" s="6"/>
      <c r="E27" s="175" t="s">
        <v>212</v>
      </c>
      <c r="F27" s="175"/>
      <c r="G27" s="175"/>
      <c r="H27" s="175"/>
      <c r="I27" s="175"/>
      <c r="J27" s="177" t="s">
        <v>187</v>
      </c>
      <c r="K27" s="178"/>
      <c r="L27" s="178"/>
      <c r="M27" s="179"/>
      <c r="N27" s="179"/>
      <c r="O27" s="179"/>
      <c r="P27" s="179"/>
      <c r="Q27" s="179"/>
      <c r="R27" s="179"/>
      <c r="S27" s="179"/>
      <c r="T27" s="179"/>
      <c r="U27" s="179"/>
      <c r="V27" s="179"/>
      <c r="W27" s="179"/>
      <c r="X27" s="180"/>
      <c r="Y27" s="53"/>
    </row>
    <row r="28" spans="1:25">
      <c r="A28" s="6"/>
      <c r="B28" s="6"/>
      <c r="C28" s="6"/>
      <c r="D28" s="6"/>
      <c r="E28" s="6" t="s">
        <v>213</v>
      </c>
      <c r="F28" s="6"/>
      <c r="G28" s="6"/>
      <c r="H28" s="6"/>
      <c r="I28" s="6"/>
      <c r="J28" s="6"/>
      <c r="K28" s="6"/>
      <c r="L28" s="6"/>
      <c r="M28" s="6"/>
      <c r="N28" s="6"/>
      <c r="O28" s="6"/>
      <c r="P28" s="6"/>
      <c r="Q28" s="6"/>
      <c r="R28" s="6"/>
      <c r="S28" s="6"/>
      <c r="T28" s="6"/>
      <c r="U28" s="6"/>
      <c r="V28" s="6"/>
      <c r="W28" s="6"/>
      <c r="X28" s="6"/>
      <c r="Y28" s="53"/>
    </row>
    <row r="29" spans="1:25">
      <c r="A29" s="6"/>
      <c r="B29" s="6"/>
      <c r="C29" s="6"/>
      <c r="D29" s="6"/>
      <c r="E29" s="6"/>
      <c r="F29" s="6"/>
      <c r="G29" s="6"/>
      <c r="H29" s="6"/>
      <c r="I29" s="6"/>
      <c r="J29" s="6"/>
      <c r="K29" s="6"/>
      <c r="L29" s="6"/>
      <c r="M29" s="6"/>
      <c r="N29" s="6"/>
      <c r="O29" s="6"/>
      <c r="P29" s="6"/>
      <c r="Q29" s="6"/>
      <c r="R29" s="6"/>
      <c r="S29" s="6"/>
      <c r="T29" s="6"/>
      <c r="U29" s="6"/>
      <c r="V29" s="6"/>
      <c r="W29" s="6"/>
      <c r="X29" s="6"/>
      <c r="Y29" s="53"/>
    </row>
    <row r="30" spans="1:25">
      <c r="A30" s="6"/>
      <c r="B30" s="6"/>
      <c r="C30" s="6"/>
      <c r="D30" s="6"/>
      <c r="E30" s="6"/>
      <c r="F30" s="6"/>
      <c r="G30" s="6"/>
      <c r="H30" s="6"/>
      <c r="I30" s="6"/>
      <c r="J30" s="6"/>
      <c r="K30" s="6"/>
      <c r="L30" s="6"/>
      <c r="M30" s="6"/>
      <c r="N30" s="6"/>
      <c r="O30" s="6"/>
      <c r="P30" s="6"/>
      <c r="Q30" s="6"/>
      <c r="R30" s="6"/>
      <c r="S30" s="6"/>
      <c r="T30" s="6"/>
      <c r="U30" s="6"/>
      <c r="V30" s="6"/>
      <c r="W30" s="6"/>
      <c r="X30" s="6"/>
      <c r="Y30" s="53"/>
    </row>
    <row r="31" spans="1:25">
      <c r="A31" s="53"/>
      <c r="B31" s="53"/>
      <c r="C31" s="53"/>
      <c r="D31" s="53"/>
      <c r="E31" s="53"/>
      <c r="F31" s="53"/>
      <c r="G31" s="53"/>
      <c r="H31" s="53"/>
      <c r="I31" s="53"/>
      <c r="J31" s="53"/>
      <c r="K31" s="53"/>
      <c r="L31" s="53"/>
      <c r="M31" s="53"/>
      <c r="N31" s="53"/>
      <c r="O31" s="53"/>
      <c r="P31" s="53"/>
      <c r="Q31" s="53"/>
      <c r="R31" s="53"/>
      <c r="S31" s="53"/>
      <c r="T31" s="53"/>
      <c r="U31" s="53"/>
      <c r="V31" s="53"/>
      <c r="W31" s="53"/>
      <c r="X31" s="53"/>
      <c r="Y31" s="53"/>
    </row>
    <row r="32" spans="1:25">
      <c r="A32" s="53"/>
      <c r="B32" s="53"/>
      <c r="C32" s="53"/>
      <c r="D32" s="53"/>
      <c r="E32" s="53"/>
      <c r="F32" s="53"/>
      <c r="G32" s="53"/>
      <c r="H32" s="53"/>
      <c r="I32" s="53"/>
      <c r="J32" s="53"/>
      <c r="K32" s="53"/>
      <c r="L32" s="53"/>
      <c r="M32" s="53"/>
      <c r="N32" s="53"/>
      <c r="O32" s="53"/>
      <c r="P32" s="53"/>
      <c r="Q32" s="53"/>
      <c r="R32" s="53"/>
      <c r="S32" s="53"/>
      <c r="T32" s="53"/>
      <c r="U32" s="53"/>
      <c r="V32" s="53"/>
      <c r="W32" s="53"/>
      <c r="X32" s="53"/>
      <c r="Y32" s="53"/>
    </row>
    <row r="33" spans="1:25">
      <c r="A33" s="53"/>
      <c r="B33" s="53"/>
      <c r="C33" s="53"/>
      <c r="D33" s="53"/>
      <c r="E33" s="53"/>
      <c r="F33" s="53"/>
      <c r="G33" s="53"/>
      <c r="H33" s="53"/>
      <c r="I33" s="53"/>
      <c r="J33" s="53"/>
      <c r="K33" s="53"/>
      <c r="L33" s="53"/>
      <c r="M33" s="53"/>
      <c r="N33" s="53"/>
      <c r="O33" s="53"/>
      <c r="P33" s="53"/>
      <c r="Q33" s="53"/>
      <c r="R33" s="53"/>
      <c r="S33" s="53"/>
      <c r="T33" s="53"/>
      <c r="U33" s="53"/>
      <c r="V33" s="53"/>
      <c r="W33" s="53"/>
      <c r="X33" s="53"/>
      <c r="Y33" s="53"/>
    </row>
    <row r="34" spans="1:25">
      <c r="A34" s="53"/>
      <c r="B34" s="53"/>
      <c r="C34" s="53"/>
      <c r="D34" s="53"/>
      <c r="E34" s="53"/>
      <c r="F34" s="53"/>
      <c r="G34" s="53"/>
      <c r="H34" s="53"/>
      <c r="I34" s="53"/>
      <c r="J34" s="53"/>
      <c r="K34" s="53"/>
      <c r="L34" s="53"/>
      <c r="M34" s="53"/>
      <c r="N34" s="53"/>
      <c r="O34" s="53"/>
      <c r="P34" s="53"/>
      <c r="Q34" s="53"/>
      <c r="R34" s="53"/>
      <c r="S34" s="53"/>
      <c r="T34" s="53"/>
      <c r="U34" s="53"/>
      <c r="V34" s="53"/>
      <c r="W34" s="53"/>
      <c r="X34" s="53"/>
      <c r="Y34" s="53"/>
    </row>
    <row r="35" spans="1:25">
      <c r="A35" s="53"/>
      <c r="B35" s="53"/>
      <c r="C35" s="53"/>
      <c r="D35" s="53"/>
      <c r="E35" s="53"/>
      <c r="F35" s="53"/>
      <c r="G35" s="53"/>
      <c r="H35" s="53"/>
      <c r="I35" s="53"/>
      <c r="J35" s="53"/>
      <c r="K35" s="53"/>
      <c r="L35" s="53"/>
      <c r="M35" s="53"/>
      <c r="N35" s="53"/>
      <c r="O35" s="53"/>
      <c r="P35" s="53"/>
      <c r="Q35" s="53"/>
      <c r="R35" s="53"/>
      <c r="S35" s="53"/>
      <c r="T35" s="53"/>
      <c r="U35" s="53"/>
      <c r="V35" s="53"/>
      <c r="W35" s="53"/>
      <c r="X35" s="53"/>
      <c r="Y35" s="53"/>
    </row>
    <row r="36" spans="1:25">
      <c r="A36" s="53"/>
      <c r="B36" s="53"/>
      <c r="C36" s="53"/>
      <c r="D36" s="53"/>
      <c r="E36" s="53"/>
      <c r="F36" s="53"/>
      <c r="G36" s="53"/>
      <c r="H36" s="53"/>
      <c r="I36" s="53"/>
      <c r="J36" s="53"/>
      <c r="K36" s="53"/>
      <c r="L36" s="53"/>
      <c r="M36" s="53"/>
      <c r="N36" s="53"/>
      <c r="O36" s="53"/>
      <c r="P36" s="53"/>
      <c r="Q36" s="53"/>
      <c r="R36" s="53"/>
      <c r="S36" s="53"/>
      <c r="T36" s="53"/>
      <c r="U36" s="53"/>
      <c r="V36" s="53"/>
      <c r="W36" s="53"/>
      <c r="X36" s="53"/>
      <c r="Y36" s="53"/>
    </row>
    <row r="37" spans="1:25">
      <c r="A37" s="53"/>
      <c r="B37" s="53"/>
      <c r="C37" s="53"/>
      <c r="D37" s="53"/>
      <c r="E37" s="53"/>
      <c r="F37" s="53"/>
      <c r="G37" s="53"/>
      <c r="H37" s="53"/>
      <c r="I37" s="53"/>
      <c r="J37" s="53"/>
      <c r="K37" s="53"/>
      <c r="L37" s="53"/>
      <c r="M37" s="53"/>
      <c r="N37" s="53"/>
      <c r="O37" s="53"/>
      <c r="P37" s="53"/>
      <c r="Q37" s="53"/>
      <c r="R37" s="53"/>
      <c r="S37" s="53"/>
      <c r="T37" s="53"/>
      <c r="U37" s="53"/>
      <c r="V37" s="53"/>
      <c r="W37" s="53"/>
      <c r="X37" s="53"/>
      <c r="Y37" s="53"/>
    </row>
    <row r="38" spans="1:25">
      <c r="A38" s="53"/>
      <c r="B38" s="53"/>
      <c r="C38" s="53"/>
      <c r="D38" s="53"/>
      <c r="E38" s="53"/>
      <c r="F38" s="53"/>
      <c r="G38" s="53"/>
      <c r="H38" s="53"/>
      <c r="I38" s="53"/>
      <c r="J38" s="53"/>
      <c r="K38" s="53"/>
      <c r="L38" s="53"/>
      <c r="M38" s="53"/>
      <c r="N38" s="53"/>
      <c r="O38" s="53"/>
      <c r="P38" s="53"/>
      <c r="Q38" s="53"/>
      <c r="R38" s="53"/>
      <c r="S38" s="53"/>
      <c r="T38" s="53"/>
      <c r="U38" s="53"/>
      <c r="V38" s="53"/>
      <c r="W38" s="53"/>
      <c r="X38" s="53"/>
      <c r="Y38" s="53"/>
    </row>
    <row r="39" spans="1:25">
      <c r="A39" s="53"/>
      <c r="B39" s="53"/>
      <c r="C39" s="53"/>
      <c r="D39" s="53"/>
      <c r="E39" s="53"/>
      <c r="F39" s="53"/>
      <c r="G39" s="53"/>
      <c r="H39" s="53"/>
      <c r="I39" s="53"/>
      <c r="J39" s="53"/>
      <c r="K39" s="53"/>
      <c r="L39" s="53"/>
      <c r="M39" s="53"/>
      <c r="N39" s="53"/>
      <c r="O39" s="53"/>
      <c r="P39" s="53"/>
      <c r="Q39" s="53"/>
      <c r="R39" s="53"/>
      <c r="S39" s="53"/>
      <c r="T39" s="53"/>
      <c r="U39" s="53"/>
      <c r="V39" s="53"/>
      <c r="W39" s="53"/>
      <c r="X39" s="53"/>
      <c r="Y39" s="53"/>
    </row>
  </sheetData>
  <sheetProtection algorithmName="SHA-512" hashValue="SBd8gyUjq1250pEcZTAaqHonyy+pXWzWdcH+F8LdLDPXrJKjN+JYmK6kuu/DK9wQJymkOGfgLsLx6mtawuw3Yg==" saltValue="2axHiELNKjhZ4Lno6Nb0eA==" spinCount="100000" sheet="1" objects="1" scenarios="1"/>
  <mergeCells count="11">
    <mergeCell ref="A23:D23"/>
    <mergeCell ref="A26:D26"/>
    <mergeCell ref="E23:G23"/>
    <mergeCell ref="E24:G24"/>
    <mergeCell ref="E26:G26"/>
    <mergeCell ref="E27:I27"/>
    <mergeCell ref="H26:X26"/>
    <mergeCell ref="H24:X24"/>
    <mergeCell ref="H23:X23"/>
    <mergeCell ref="J27:L27"/>
    <mergeCell ref="M27:X27"/>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62C8B-0F3E-46BD-9E7F-512321265859}">
  <sheetPr>
    <tabColor theme="7"/>
    <pageSetUpPr fitToPage="1"/>
  </sheetPr>
  <dimension ref="A1:Y39"/>
  <sheetViews>
    <sheetView showGridLines="0" zoomScaleNormal="100" workbookViewId="0">
      <selection activeCell="AS15" sqref="AS15"/>
    </sheetView>
  </sheetViews>
  <sheetFormatPr defaultColWidth="3.125" defaultRowHeight="18.75"/>
  <sheetData>
    <row r="1" spans="1:25">
      <c r="X1" s="77"/>
    </row>
    <row r="3" spans="1:25">
      <c r="A3" s="52"/>
      <c r="B3" s="53"/>
      <c r="C3" s="53"/>
      <c r="D3" s="53"/>
      <c r="E3" s="53"/>
      <c r="F3" s="53"/>
      <c r="G3" s="53"/>
      <c r="H3" s="53"/>
      <c r="I3" s="53"/>
      <c r="J3" s="53"/>
      <c r="K3" s="53"/>
      <c r="L3" s="53"/>
      <c r="M3" s="53"/>
      <c r="N3" s="53"/>
      <c r="O3" s="53"/>
      <c r="P3" s="53"/>
      <c r="Q3" s="53"/>
      <c r="R3" s="53"/>
      <c r="S3" s="53"/>
      <c r="T3" s="53"/>
      <c r="U3" s="53"/>
      <c r="V3" s="53"/>
      <c r="W3" s="53"/>
      <c r="X3" s="53"/>
      <c r="Y3" s="53"/>
    </row>
    <row r="4" spans="1:25">
      <c r="A4" s="53"/>
      <c r="B4" s="53"/>
      <c r="C4" s="53"/>
      <c r="D4" s="53"/>
      <c r="E4" s="53"/>
      <c r="F4" s="53"/>
      <c r="G4" s="53"/>
      <c r="H4" s="53"/>
      <c r="I4" s="53"/>
      <c r="J4" s="53"/>
      <c r="K4" s="53"/>
      <c r="L4" s="53"/>
      <c r="M4" s="53"/>
      <c r="N4" s="53"/>
      <c r="O4" s="53"/>
      <c r="P4" s="53"/>
      <c r="Q4" s="53"/>
      <c r="R4" s="53"/>
      <c r="S4" s="53"/>
      <c r="T4" s="53"/>
      <c r="U4" s="53"/>
      <c r="V4" s="53"/>
      <c r="W4" s="53"/>
      <c r="X4" s="53"/>
      <c r="Y4" s="53"/>
    </row>
    <row r="5" spans="1:25">
      <c r="A5" s="53"/>
      <c r="B5" s="53"/>
      <c r="C5" s="53"/>
      <c r="D5" s="53"/>
      <c r="E5" s="53"/>
      <c r="F5" s="53"/>
      <c r="G5" s="53"/>
      <c r="H5" s="53"/>
      <c r="I5" s="53"/>
      <c r="J5" s="53"/>
      <c r="K5" s="53"/>
      <c r="L5" s="53"/>
      <c r="M5" s="53"/>
      <c r="N5" s="53"/>
      <c r="O5" s="53"/>
      <c r="P5" s="53"/>
      <c r="Q5" s="53"/>
      <c r="R5" s="53"/>
      <c r="S5" s="53"/>
      <c r="T5" s="53"/>
      <c r="U5" s="53"/>
      <c r="V5" s="53"/>
      <c r="W5" s="53"/>
      <c r="X5" s="53"/>
      <c r="Y5" s="53"/>
    </row>
    <row r="6" spans="1:25">
      <c r="A6" s="53"/>
      <c r="B6" s="53"/>
      <c r="C6" s="53"/>
      <c r="D6" s="53"/>
      <c r="E6" s="53"/>
      <c r="F6" s="53"/>
      <c r="G6" s="53"/>
      <c r="H6" s="53"/>
      <c r="I6" s="53"/>
      <c r="J6" s="53"/>
      <c r="K6" s="53"/>
      <c r="L6" s="53"/>
      <c r="M6" s="53"/>
      <c r="N6" s="53"/>
      <c r="O6" s="53"/>
      <c r="P6" s="53"/>
      <c r="Q6" s="53"/>
      <c r="R6" s="53"/>
      <c r="S6" s="53"/>
      <c r="T6" s="53"/>
      <c r="U6" s="53"/>
      <c r="V6" s="53"/>
      <c r="W6" s="53"/>
      <c r="X6" s="53"/>
      <c r="Y6" s="53"/>
    </row>
    <row r="7" spans="1:25">
      <c r="A7" s="53"/>
      <c r="B7" s="53"/>
      <c r="C7" s="53"/>
      <c r="D7" s="53"/>
      <c r="E7" s="53"/>
      <c r="F7" s="53"/>
      <c r="G7" s="53"/>
      <c r="H7" s="53"/>
      <c r="I7" s="53"/>
      <c r="J7" s="53"/>
      <c r="K7" s="53"/>
      <c r="L7" s="53"/>
      <c r="M7" s="53"/>
      <c r="N7" s="53"/>
      <c r="O7" s="53"/>
      <c r="P7" s="53"/>
      <c r="Q7" s="53"/>
      <c r="R7" s="53"/>
      <c r="S7" s="53"/>
      <c r="T7" s="53"/>
      <c r="U7" s="53"/>
      <c r="V7" s="53"/>
      <c r="W7" s="53"/>
      <c r="X7" s="53"/>
      <c r="Y7" s="53"/>
    </row>
    <row r="8" spans="1:25">
      <c r="A8" s="53"/>
      <c r="B8" s="53"/>
      <c r="C8" s="53"/>
      <c r="D8" s="53"/>
      <c r="E8" s="53"/>
      <c r="F8" s="53"/>
      <c r="G8" s="53"/>
      <c r="H8" s="53"/>
      <c r="I8" s="53"/>
      <c r="J8" s="53"/>
      <c r="K8" s="53"/>
      <c r="L8" s="53"/>
      <c r="M8" s="53"/>
      <c r="N8" s="53"/>
      <c r="O8" s="53"/>
      <c r="P8" s="53"/>
      <c r="Q8" s="53"/>
      <c r="R8" s="53"/>
      <c r="S8" s="53"/>
      <c r="T8" s="53"/>
      <c r="U8" s="53"/>
      <c r="V8" s="53"/>
      <c r="W8" s="53"/>
      <c r="X8" s="53"/>
      <c r="Y8" s="53"/>
    </row>
    <row r="9" spans="1:25">
      <c r="A9" s="53"/>
      <c r="B9" s="53"/>
      <c r="C9" s="53"/>
      <c r="D9" s="53"/>
      <c r="E9" s="53"/>
      <c r="F9" s="53"/>
      <c r="G9" s="53"/>
      <c r="H9" s="53"/>
      <c r="I9" s="53"/>
      <c r="J9" s="53"/>
      <c r="K9" s="53"/>
      <c r="L9" s="53"/>
      <c r="M9" s="53"/>
      <c r="N9" s="53"/>
      <c r="O9" s="53"/>
      <c r="P9" s="53"/>
      <c r="Q9" s="53"/>
      <c r="R9" s="53"/>
      <c r="S9" s="53"/>
      <c r="T9" s="53"/>
      <c r="U9" s="53"/>
      <c r="V9" s="53"/>
      <c r="W9" s="53"/>
      <c r="X9" s="53"/>
      <c r="Y9" s="53"/>
    </row>
    <row r="10" spans="1:25">
      <c r="A10" s="53"/>
      <c r="B10" s="53"/>
      <c r="C10" s="53"/>
      <c r="D10" s="53"/>
      <c r="E10" s="53"/>
      <c r="F10" s="53"/>
      <c r="G10" s="53"/>
      <c r="H10" s="53"/>
      <c r="I10" s="53"/>
      <c r="J10" s="53"/>
      <c r="K10" s="53"/>
      <c r="L10" s="53"/>
      <c r="M10" s="53"/>
      <c r="N10" s="53"/>
      <c r="O10" s="53"/>
      <c r="P10" s="53"/>
      <c r="Q10" s="53"/>
      <c r="R10" s="53"/>
      <c r="S10" s="53"/>
      <c r="T10" s="53"/>
      <c r="U10" s="53"/>
      <c r="V10" s="53"/>
      <c r="W10" s="53"/>
      <c r="X10" s="53"/>
      <c r="Y10" s="53"/>
    </row>
    <row r="11" spans="1:25">
      <c r="A11" s="53"/>
      <c r="B11" s="53"/>
      <c r="C11" s="53"/>
      <c r="D11" s="53"/>
      <c r="E11" s="53"/>
      <c r="F11" s="53"/>
      <c r="G11" s="53"/>
      <c r="H11" s="53"/>
      <c r="I11" s="53"/>
      <c r="J11" s="53"/>
      <c r="K11" s="53"/>
      <c r="L11" s="53"/>
      <c r="M11" s="53"/>
      <c r="N11" s="53"/>
      <c r="O11" s="53"/>
      <c r="P11" s="53"/>
      <c r="Q11" s="53"/>
      <c r="R11" s="53"/>
      <c r="S11" s="53"/>
      <c r="T11" s="53"/>
      <c r="U11" s="53"/>
      <c r="V11" s="53"/>
      <c r="W11" s="53"/>
      <c r="X11" s="53"/>
      <c r="Y11" s="53"/>
    </row>
    <row r="12" spans="1:25">
      <c r="A12" s="53"/>
      <c r="B12" s="53"/>
      <c r="C12" s="53"/>
      <c r="D12" s="53"/>
      <c r="E12" s="53"/>
      <c r="F12" s="53"/>
      <c r="G12" s="53"/>
      <c r="H12" s="53"/>
      <c r="I12" s="53"/>
      <c r="J12" s="53"/>
      <c r="K12" s="53"/>
      <c r="L12" s="53"/>
      <c r="M12" s="53"/>
      <c r="N12" s="53"/>
      <c r="O12" s="53"/>
      <c r="P12" s="53"/>
      <c r="Q12" s="53"/>
      <c r="R12" s="53"/>
      <c r="S12" s="53"/>
      <c r="T12" s="53"/>
      <c r="U12" s="53"/>
      <c r="V12" s="53"/>
      <c r="W12" s="53"/>
      <c r="X12" s="53"/>
      <c r="Y12" s="53"/>
    </row>
    <row r="13" spans="1:25">
      <c r="A13" s="53"/>
      <c r="B13" s="53"/>
      <c r="C13" s="53"/>
      <c r="D13" s="53"/>
      <c r="E13" s="53"/>
      <c r="F13" s="53"/>
      <c r="G13" s="53"/>
      <c r="H13" s="53"/>
      <c r="I13" s="53"/>
      <c r="J13" s="53"/>
      <c r="K13" s="53"/>
      <c r="L13" s="53"/>
      <c r="M13" s="53"/>
      <c r="N13" s="53"/>
      <c r="O13" s="53"/>
      <c r="P13" s="53"/>
      <c r="Q13" s="53"/>
      <c r="R13" s="53"/>
      <c r="S13" s="53"/>
      <c r="T13" s="53"/>
      <c r="U13" s="53"/>
      <c r="V13" s="53"/>
      <c r="W13" s="53"/>
      <c r="X13" s="53"/>
      <c r="Y13" s="53"/>
    </row>
    <row r="14" spans="1:25">
      <c r="A14" s="53"/>
      <c r="B14" s="53"/>
      <c r="C14" s="53"/>
      <c r="D14" s="53"/>
      <c r="E14" s="53"/>
      <c r="F14" s="53"/>
      <c r="G14" s="53"/>
      <c r="H14" s="53"/>
      <c r="I14" s="53"/>
      <c r="J14" s="53"/>
      <c r="K14" s="53"/>
      <c r="L14" s="53"/>
      <c r="M14" s="53"/>
      <c r="N14" s="53"/>
      <c r="O14" s="53"/>
      <c r="P14" s="53"/>
      <c r="Q14" s="53"/>
      <c r="R14" s="53"/>
      <c r="S14" s="53"/>
      <c r="T14" s="53"/>
      <c r="U14" s="53"/>
      <c r="V14" s="53"/>
      <c r="W14" s="53"/>
      <c r="X14" s="53"/>
      <c r="Y14" s="53"/>
    </row>
    <row r="15" spans="1:25">
      <c r="A15" s="53"/>
      <c r="B15" s="53"/>
      <c r="C15" s="53"/>
      <c r="D15" s="53"/>
      <c r="E15" s="53"/>
      <c r="F15" s="53"/>
      <c r="G15" s="53"/>
      <c r="H15" s="53"/>
      <c r="I15" s="53"/>
      <c r="J15" s="53"/>
      <c r="K15" s="53"/>
      <c r="L15" s="53"/>
      <c r="M15" s="53"/>
      <c r="N15" s="53"/>
      <c r="O15" s="53"/>
      <c r="P15" s="53"/>
      <c r="Q15" s="53"/>
      <c r="R15" s="53"/>
      <c r="S15" s="53"/>
      <c r="T15" s="53"/>
      <c r="U15" s="53"/>
      <c r="V15" s="53"/>
      <c r="W15" s="53"/>
      <c r="X15" s="53"/>
      <c r="Y15" s="53"/>
    </row>
    <row r="16" spans="1:25">
      <c r="A16" s="53"/>
      <c r="B16" s="53"/>
      <c r="C16" s="53"/>
      <c r="D16" s="53"/>
      <c r="E16" s="53"/>
      <c r="F16" s="53"/>
      <c r="G16" s="53"/>
      <c r="H16" s="53"/>
      <c r="I16" s="53"/>
      <c r="J16" s="53"/>
      <c r="K16" s="53"/>
      <c r="L16" s="53"/>
      <c r="M16" s="53"/>
      <c r="N16" s="53"/>
      <c r="O16" s="53"/>
      <c r="P16" s="53"/>
      <c r="Q16" s="53"/>
      <c r="R16" s="53"/>
      <c r="S16" s="53"/>
      <c r="T16" s="53"/>
      <c r="U16" s="53"/>
      <c r="V16" s="53"/>
      <c r="W16" s="53"/>
      <c r="X16" s="53"/>
      <c r="Y16" s="53"/>
    </row>
    <row r="17" spans="1:25">
      <c r="A17" s="53"/>
      <c r="B17" s="53"/>
      <c r="C17" s="53"/>
      <c r="D17" s="53"/>
      <c r="E17" s="53"/>
      <c r="F17" s="53"/>
      <c r="G17" s="53"/>
      <c r="H17" s="53"/>
      <c r="I17" s="53"/>
      <c r="J17" s="53"/>
      <c r="K17" s="53"/>
      <c r="L17" s="53"/>
      <c r="M17" s="53"/>
      <c r="N17" s="53"/>
      <c r="O17" s="53"/>
      <c r="P17" s="53"/>
      <c r="Q17" s="53"/>
      <c r="R17" s="53"/>
      <c r="S17" s="53"/>
      <c r="T17" s="53"/>
      <c r="U17" s="53"/>
      <c r="V17" s="53"/>
      <c r="W17" s="53"/>
      <c r="X17" s="53"/>
      <c r="Y17" s="53"/>
    </row>
    <row r="18" spans="1:25">
      <c r="A18" s="53"/>
      <c r="B18" s="53"/>
      <c r="C18" s="53"/>
      <c r="D18" s="53"/>
      <c r="E18" s="53"/>
      <c r="F18" s="53"/>
      <c r="G18" s="53"/>
      <c r="H18" s="53"/>
      <c r="I18" s="53"/>
      <c r="J18" s="53"/>
      <c r="K18" s="53"/>
      <c r="L18" s="53"/>
      <c r="M18" s="53"/>
      <c r="N18" s="53"/>
      <c r="O18" s="53"/>
      <c r="P18" s="53"/>
      <c r="Q18" s="53"/>
      <c r="R18" s="53"/>
      <c r="S18" s="53"/>
      <c r="T18" s="53"/>
      <c r="U18" s="53"/>
      <c r="V18" s="53"/>
      <c r="W18" s="53"/>
      <c r="X18" s="53"/>
      <c r="Y18" s="53"/>
    </row>
    <row r="19" spans="1:25">
      <c r="A19" s="53"/>
      <c r="B19" s="53"/>
      <c r="C19" s="53"/>
      <c r="D19" s="53"/>
      <c r="E19" s="53"/>
      <c r="F19" s="53"/>
      <c r="G19" s="53"/>
      <c r="H19" s="53"/>
      <c r="I19" s="53"/>
      <c r="J19" s="53"/>
      <c r="K19" s="53"/>
      <c r="L19" s="53"/>
      <c r="M19" s="53"/>
      <c r="N19" s="53"/>
      <c r="O19" s="53"/>
      <c r="P19" s="53"/>
      <c r="Q19" s="53"/>
      <c r="R19" s="53"/>
      <c r="S19" s="53"/>
      <c r="T19" s="53"/>
      <c r="U19" s="53"/>
      <c r="V19" s="53"/>
      <c r="W19" s="53"/>
      <c r="X19" s="53"/>
      <c r="Y19" s="53"/>
    </row>
    <row r="20" spans="1:25">
      <c r="A20" s="53"/>
      <c r="B20" s="53"/>
      <c r="C20" s="53"/>
      <c r="D20" s="53"/>
      <c r="E20" s="53"/>
      <c r="F20" s="53"/>
      <c r="G20" s="53"/>
      <c r="H20" s="53"/>
      <c r="I20" s="53"/>
      <c r="J20" s="53"/>
      <c r="K20" s="53"/>
      <c r="L20" s="53"/>
      <c r="M20" s="53"/>
      <c r="N20" s="53"/>
      <c r="O20" s="53"/>
      <c r="P20" s="53"/>
      <c r="Q20" s="53"/>
      <c r="R20" s="53"/>
      <c r="S20" s="53"/>
      <c r="T20" s="53"/>
      <c r="U20" s="53"/>
      <c r="V20" s="53"/>
      <c r="W20" s="53"/>
      <c r="X20" s="53"/>
      <c r="Y20" s="53"/>
    </row>
    <row r="21" spans="1:25">
      <c r="A21" s="53"/>
      <c r="B21" s="53"/>
      <c r="C21" s="53"/>
      <c r="D21" s="53"/>
      <c r="E21" s="53"/>
      <c r="F21" s="53"/>
      <c r="G21" s="53"/>
      <c r="H21" s="53"/>
      <c r="I21" s="53"/>
      <c r="J21" s="53"/>
      <c r="K21" s="53"/>
      <c r="L21" s="53"/>
      <c r="M21" s="53"/>
      <c r="N21" s="53"/>
      <c r="O21" s="53"/>
      <c r="P21" s="53"/>
      <c r="Q21" s="53"/>
      <c r="R21" s="53"/>
      <c r="S21" s="53"/>
      <c r="T21" s="53"/>
      <c r="U21" s="53"/>
      <c r="V21" s="53"/>
      <c r="W21" s="53"/>
      <c r="X21" s="53"/>
      <c r="Y21" s="53"/>
    </row>
    <row r="22" spans="1:25">
      <c r="A22" s="53"/>
      <c r="B22" s="53"/>
      <c r="C22" s="53"/>
      <c r="D22" s="53"/>
      <c r="E22" s="53"/>
      <c r="F22" s="53"/>
      <c r="G22" s="53"/>
      <c r="H22" s="53"/>
      <c r="I22" s="53"/>
      <c r="J22" s="53"/>
      <c r="K22" s="53"/>
      <c r="L22" s="53"/>
      <c r="M22" s="53"/>
      <c r="N22" s="53"/>
      <c r="O22" s="53"/>
      <c r="P22" s="53"/>
      <c r="Q22" s="53"/>
      <c r="R22" s="53"/>
      <c r="S22" s="53"/>
      <c r="T22" s="53"/>
      <c r="U22" s="53"/>
      <c r="V22" s="53"/>
      <c r="W22" s="53"/>
      <c r="X22" s="53"/>
      <c r="Y22" s="53"/>
    </row>
    <row r="23" spans="1:25">
      <c r="A23" s="53"/>
      <c r="B23" s="53"/>
      <c r="C23" s="53"/>
      <c r="D23" s="53"/>
      <c r="E23" s="53"/>
      <c r="F23" s="53"/>
      <c r="G23" s="53"/>
      <c r="H23" s="53"/>
      <c r="I23" s="53"/>
      <c r="J23" s="53"/>
      <c r="K23" s="53"/>
      <c r="L23" s="53"/>
      <c r="M23" s="53"/>
      <c r="N23" s="53"/>
      <c r="O23" s="53"/>
      <c r="P23" s="53"/>
      <c r="Q23" s="53"/>
      <c r="R23" s="53"/>
      <c r="S23" s="53"/>
      <c r="T23" s="53"/>
      <c r="U23" s="53"/>
      <c r="V23" s="53"/>
      <c r="W23" s="53"/>
      <c r="X23" s="53"/>
      <c r="Y23" s="53"/>
    </row>
    <row r="24" spans="1:25">
      <c r="A24" s="53"/>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c r="A25" s="53"/>
      <c r="B25" s="53"/>
      <c r="C25" s="53"/>
      <c r="D25" s="53"/>
      <c r="E25" s="53"/>
      <c r="F25" s="53"/>
      <c r="G25" s="53"/>
      <c r="H25" s="53"/>
      <c r="I25" s="53"/>
      <c r="J25" s="53"/>
      <c r="K25" s="53"/>
      <c r="L25" s="53"/>
      <c r="M25" s="53"/>
      <c r="N25" s="53"/>
      <c r="O25" s="53"/>
      <c r="P25" s="53"/>
      <c r="Q25" s="53"/>
      <c r="R25" s="53"/>
      <c r="S25" s="53"/>
      <c r="T25" s="53"/>
      <c r="U25" s="53"/>
      <c r="V25" s="53"/>
      <c r="W25" s="53"/>
      <c r="X25" s="53"/>
      <c r="Y25" s="53"/>
    </row>
    <row r="26" spans="1:25">
      <c r="A26" s="53"/>
      <c r="B26" s="53"/>
      <c r="C26" s="53"/>
      <c r="D26" s="53"/>
      <c r="E26" s="53"/>
      <c r="F26" s="53"/>
      <c r="G26" s="53"/>
      <c r="H26" s="53"/>
      <c r="I26" s="53"/>
      <c r="J26" s="53"/>
      <c r="K26" s="53"/>
      <c r="L26" s="53"/>
      <c r="M26" s="53"/>
      <c r="N26" s="53"/>
      <c r="O26" s="53"/>
      <c r="P26" s="53"/>
      <c r="Q26" s="53"/>
      <c r="R26" s="53"/>
      <c r="S26" s="53"/>
      <c r="T26" s="53"/>
      <c r="U26" s="53"/>
      <c r="V26" s="53"/>
      <c r="W26" s="53"/>
      <c r="X26" s="53"/>
      <c r="Y26" s="53"/>
    </row>
    <row r="27" spans="1:25">
      <c r="A27" s="53"/>
      <c r="B27" s="53"/>
      <c r="C27" s="53"/>
      <c r="D27" s="53"/>
      <c r="E27" s="53"/>
      <c r="F27" s="53"/>
      <c r="G27" s="53"/>
      <c r="H27" s="53"/>
      <c r="I27" s="53"/>
      <c r="J27" s="53"/>
      <c r="K27" s="53"/>
      <c r="L27" s="53"/>
      <c r="M27" s="53"/>
      <c r="N27" s="53"/>
      <c r="O27" s="53"/>
      <c r="P27" s="53"/>
      <c r="Q27" s="53"/>
      <c r="R27" s="53"/>
      <c r="S27" s="53"/>
      <c r="T27" s="53"/>
      <c r="U27" s="53"/>
      <c r="V27" s="53"/>
      <c r="W27" s="53"/>
      <c r="X27" s="53"/>
      <c r="Y27" s="53"/>
    </row>
    <row r="28" spans="1:25">
      <c r="A28" s="53"/>
      <c r="B28" s="53"/>
      <c r="C28" s="53"/>
      <c r="D28" s="53"/>
      <c r="E28" s="53"/>
      <c r="F28" s="53"/>
      <c r="G28" s="53"/>
      <c r="H28" s="53"/>
      <c r="I28" s="53"/>
      <c r="J28" s="53"/>
      <c r="K28" s="53"/>
      <c r="L28" s="53"/>
      <c r="M28" s="53"/>
      <c r="N28" s="53"/>
      <c r="O28" s="53"/>
      <c r="P28" s="53"/>
      <c r="Q28" s="53"/>
      <c r="R28" s="53"/>
      <c r="S28" s="53"/>
      <c r="T28" s="53"/>
      <c r="U28" s="53"/>
      <c r="V28" s="53"/>
      <c r="W28" s="53"/>
      <c r="X28" s="53"/>
      <c r="Y28" s="53"/>
    </row>
    <row r="29" spans="1:25">
      <c r="A29" s="53"/>
      <c r="B29" s="53"/>
      <c r="C29" s="53"/>
      <c r="D29" s="53"/>
      <c r="E29" s="53"/>
      <c r="F29" s="53"/>
      <c r="G29" s="53"/>
      <c r="H29" s="53"/>
      <c r="I29" s="53"/>
      <c r="J29" s="53"/>
      <c r="K29" s="53"/>
      <c r="L29" s="53"/>
      <c r="M29" s="53"/>
      <c r="N29" s="53"/>
      <c r="O29" s="53"/>
      <c r="P29" s="53"/>
      <c r="Q29" s="53"/>
      <c r="R29" s="53"/>
      <c r="S29" s="53"/>
      <c r="T29" s="53"/>
      <c r="U29" s="53"/>
      <c r="V29" s="53"/>
      <c r="W29" s="53"/>
      <c r="X29" s="53"/>
      <c r="Y29" s="53"/>
    </row>
    <row r="30" spans="1:25">
      <c r="A30" s="53"/>
      <c r="B30" s="53"/>
      <c r="C30" s="53"/>
      <c r="D30" s="53"/>
      <c r="E30" s="53"/>
      <c r="F30" s="53"/>
      <c r="G30" s="53"/>
      <c r="H30" s="53"/>
      <c r="I30" s="53"/>
      <c r="J30" s="53"/>
      <c r="K30" s="53"/>
      <c r="L30" s="53"/>
      <c r="M30" s="53"/>
      <c r="N30" s="53"/>
      <c r="O30" s="53"/>
      <c r="P30" s="53"/>
      <c r="Q30" s="53"/>
      <c r="R30" s="53"/>
      <c r="S30" s="53"/>
      <c r="T30" s="53"/>
      <c r="U30" s="53"/>
      <c r="V30" s="53"/>
      <c r="W30" s="53"/>
      <c r="X30" s="53"/>
      <c r="Y30" s="53"/>
    </row>
    <row r="31" spans="1:25">
      <c r="A31" s="53"/>
      <c r="B31" s="53"/>
      <c r="C31" s="53"/>
      <c r="D31" s="53"/>
      <c r="E31" s="53"/>
      <c r="F31" s="53"/>
      <c r="G31" s="53"/>
      <c r="H31" s="53"/>
      <c r="I31" s="53"/>
      <c r="J31" s="53"/>
      <c r="K31" s="53"/>
      <c r="L31" s="53"/>
      <c r="M31" s="53"/>
      <c r="N31" s="53"/>
      <c r="O31" s="53"/>
      <c r="P31" s="53"/>
      <c r="Q31" s="53"/>
      <c r="R31" s="53"/>
      <c r="S31" s="53"/>
      <c r="T31" s="53"/>
      <c r="U31" s="53"/>
      <c r="V31" s="53"/>
      <c r="W31" s="53"/>
      <c r="X31" s="53"/>
      <c r="Y31" s="53"/>
    </row>
    <row r="32" spans="1:25">
      <c r="A32" s="53"/>
      <c r="B32" s="53"/>
      <c r="C32" s="53"/>
      <c r="D32" s="53"/>
      <c r="E32" s="53"/>
      <c r="F32" s="53"/>
      <c r="G32" s="53"/>
      <c r="H32" s="53"/>
      <c r="I32" s="53"/>
      <c r="J32" s="53"/>
      <c r="K32" s="53"/>
      <c r="L32" s="53"/>
      <c r="M32" s="53"/>
      <c r="N32" s="53"/>
      <c r="O32" s="53"/>
      <c r="P32" s="53"/>
      <c r="Q32" s="53"/>
      <c r="R32" s="53"/>
      <c r="S32" s="53"/>
      <c r="T32" s="53"/>
      <c r="U32" s="53"/>
      <c r="V32" s="53"/>
      <c r="W32" s="53"/>
      <c r="X32" s="53"/>
      <c r="Y32" s="53"/>
    </row>
    <row r="33" spans="1:25">
      <c r="A33" s="53"/>
      <c r="B33" s="53"/>
      <c r="C33" s="53"/>
      <c r="D33" s="53"/>
      <c r="E33" s="53"/>
      <c r="F33" s="53"/>
      <c r="G33" s="53"/>
      <c r="H33" s="53"/>
      <c r="I33" s="53"/>
      <c r="J33" s="53"/>
      <c r="K33" s="53"/>
      <c r="L33" s="53"/>
      <c r="M33" s="53"/>
      <c r="N33" s="53"/>
      <c r="O33" s="53"/>
      <c r="P33" s="53"/>
      <c r="Q33" s="53"/>
      <c r="R33" s="53"/>
      <c r="S33" s="53"/>
      <c r="T33" s="53"/>
      <c r="U33" s="53"/>
      <c r="V33" s="53"/>
      <c r="W33" s="53"/>
      <c r="X33" s="53"/>
      <c r="Y33" s="53"/>
    </row>
    <row r="34" spans="1:25">
      <c r="A34" s="53"/>
      <c r="B34" s="53"/>
      <c r="C34" s="53"/>
      <c r="D34" s="53"/>
      <c r="E34" s="53"/>
      <c r="F34" s="53"/>
      <c r="G34" s="53"/>
      <c r="H34" s="53"/>
      <c r="I34" s="53"/>
      <c r="J34" s="53"/>
      <c r="K34" s="53"/>
      <c r="L34" s="53"/>
      <c r="M34" s="53"/>
      <c r="N34" s="53"/>
      <c r="O34" s="53"/>
      <c r="P34" s="53"/>
      <c r="Q34" s="53"/>
      <c r="R34" s="53"/>
      <c r="S34" s="53"/>
      <c r="T34" s="53"/>
      <c r="U34" s="53"/>
      <c r="V34" s="53"/>
      <c r="W34" s="53"/>
      <c r="X34" s="53"/>
      <c r="Y34" s="53"/>
    </row>
    <row r="35" spans="1:25">
      <c r="A35" s="53"/>
      <c r="B35" s="53"/>
      <c r="C35" s="53"/>
      <c r="D35" s="53"/>
      <c r="E35" s="53"/>
      <c r="F35" s="53"/>
      <c r="G35" s="53"/>
      <c r="H35" s="53"/>
      <c r="I35" s="53"/>
      <c r="J35" s="53"/>
      <c r="K35" s="53"/>
      <c r="L35" s="53"/>
      <c r="M35" s="53"/>
      <c r="N35" s="53"/>
      <c r="O35" s="53"/>
      <c r="P35" s="53"/>
      <c r="Q35" s="53"/>
      <c r="R35" s="53"/>
      <c r="S35" s="53"/>
      <c r="T35" s="53"/>
      <c r="U35" s="53"/>
      <c r="V35" s="53"/>
      <c r="W35" s="53"/>
      <c r="X35" s="53"/>
      <c r="Y35" s="53"/>
    </row>
    <row r="36" spans="1:25">
      <c r="A36" s="53"/>
      <c r="B36" s="53"/>
      <c r="C36" s="53"/>
      <c r="D36" s="53"/>
      <c r="E36" s="53"/>
      <c r="F36" s="53"/>
      <c r="G36" s="53"/>
      <c r="H36" s="53"/>
      <c r="I36" s="53"/>
      <c r="J36" s="53"/>
      <c r="K36" s="53"/>
      <c r="L36" s="53"/>
      <c r="M36" s="53"/>
      <c r="N36" s="53"/>
      <c r="O36" s="53"/>
      <c r="P36" s="53"/>
      <c r="Q36" s="53"/>
      <c r="R36" s="53"/>
      <c r="S36" s="53"/>
      <c r="T36" s="53"/>
      <c r="U36" s="53"/>
      <c r="V36" s="53"/>
      <c r="W36" s="53"/>
      <c r="X36" s="53"/>
      <c r="Y36" s="53"/>
    </row>
    <row r="37" spans="1:25">
      <c r="A37" s="53"/>
      <c r="B37" s="53"/>
      <c r="C37" s="53"/>
      <c r="D37" s="53"/>
      <c r="E37" s="53"/>
      <c r="F37" s="53"/>
      <c r="G37" s="53"/>
      <c r="H37" s="53"/>
      <c r="I37" s="53"/>
      <c r="J37" s="53"/>
      <c r="K37" s="53"/>
      <c r="L37" s="53"/>
      <c r="M37" s="53"/>
      <c r="N37" s="53"/>
      <c r="O37" s="53"/>
      <c r="P37" s="53"/>
      <c r="Q37" s="53"/>
      <c r="R37" s="53"/>
      <c r="S37" s="53"/>
      <c r="T37" s="53"/>
      <c r="U37" s="53"/>
      <c r="V37" s="53"/>
      <c r="W37" s="53"/>
      <c r="X37" s="53"/>
      <c r="Y37" s="53"/>
    </row>
    <row r="38" spans="1:25">
      <c r="A38" s="53"/>
      <c r="B38" s="53"/>
      <c r="C38" s="53"/>
      <c r="D38" s="53"/>
      <c r="E38" s="53"/>
      <c r="F38" s="53"/>
      <c r="G38" s="53"/>
      <c r="H38" s="53"/>
      <c r="I38" s="53"/>
      <c r="J38" s="53"/>
      <c r="K38" s="53"/>
      <c r="L38" s="53"/>
      <c r="M38" s="53"/>
      <c r="N38" s="53"/>
      <c r="O38" s="53"/>
      <c r="P38" s="53"/>
      <c r="Q38" s="53"/>
      <c r="R38" s="53"/>
      <c r="S38" s="53"/>
      <c r="T38" s="53"/>
      <c r="U38" s="53"/>
      <c r="V38" s="53"/>
      <c r="W38" s="53"/>
      <c r="X38" s="53"/>
      <c r="Y38" s="53"/>
    </row>
    <row r="39" spans="1:25">
      <c r="A39" s="53"/>
      <c r="B39" s="53"/>
      <c r="C39" s="53"/>
      <c r="D39" s="53"/>
      <c r="E39" s="53"/>
      <c r="F39" s="53"/>
      <c r="G39" s="53"/>
      <c r="H39" s="53"/>
      <c r="I39" s="53"/>
      <c r="J39" s="53"/>
      <c r="K39" s="53"/>
      <c r="L39" s="53"/>
      <c r="M39" s="53"/>
      <c r="N39" s="53"/>
      <c r="O39" s="53"/>
      <c r="P39" s="53"/>
      <c r="Q39" s="53"/>
      <c r="R39" s="53"/>
      <c r="S39" s="53"/>
      <c r="T39" s="53"/>
      <c r="U39" s="53"/>
      <c r="V39" s="53"/>
      <c r="W39" s="53"/>
      <c r="X39" s="53"/>
      <c r="Y39" s="53"/>
    </row>
  </sheetData>
  <sheetProtection algorithmName="SHA-512" hashValue="7wwqJlcuaUmNOySWNgcXv5fWupqiWTQvcezt7GHat/h8KsrXiDqiekMzJN0b20CXD/UsW56WKITv8Efx3lG4xw==" saltValue="jYlUkRVCeSrevNtPkwYtlg==" spinCount="100000" sheet="1" objects="1" scenarios="1"/>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AK41"/>
  <sheetViews>
    <sheetView showGridLines="0" workbookViewId="0">
      <selection activeCell="K15" sqref="K15:X15"/>
    </sheetView>
  </sheetViews>
  <sheetFormatPr defaultColWidth="3.125" defaultRowHeight="18.75"/>
  <cols>
    <col min="1" max="1" width="3.125" customWidth="1"/>
    <col min="25" max="25" width="0.875" customWidth="1"/>
  </cols>
  <sheetData>
    <row r="1" spans="1:37" ht="9.9499999999999993" customHeight="1"/>
    <row r="2" spans="1:37">
      <c r="X2" s="77"/>
    </row>
    <row r="3" spans="1:37">
      <c r="A3" s="19" t="s">
        <v>140</v>
      </c>
      <c r="X3" s="62"/>
    </row>
    <row r="4" spans="1:37" ht="9.9499999999999993" customHeight="1"/>
    <row r="5" spans="1:37" ht="19.5">
      <c r="A5" s="104" t="str">
        <f>事業年度&amp;"　"&amp;第■回</f>
        <v>令和7年度　</v>
      </c>
      <c r="B5" s="105"/>
      <c r="C5" s="105"/>
      <c r="D5" s="105"/>
      <c r="E5" s="105"/>
      <c r="F5" s="105"/>
      <c r="G5" s="105"/>
      <c r="H5" s="105"/>
      <c r="I5" s="105"/>
      <c r="J5" s="105"/>
      <c r="K5" s="105"/>
      <c r="L5" s="105"/>
      <c r="M5" s="105"/>
      <c r="N5" s="105"/>
      <c r="O5" s="105"/>
      <c r="P5" s="105"/>
      <c r="Q5" s="105"/>
      <c r="R5" s="105"/>
      <c r="S5" s="105"/>
      <c r="T5" s="105"/>
      <c r="U5" s="105"/>
      <c r="V5" s="105"/>
      <c r="W5" s="105"/>
      <c r="X5" s="106"/>
      <c r="Y5" s="22"/>
    </row>
    <row r="6" spans="1:37" ht="19.5">
      <c r="A6" s="107" t="str">
        <f>補助事業名</f>
        <v>飲食･商業･サービス業新事業展開支援事業</v>
      </c>
      <c r="B6" s="108"/>
      <c r="C6" s="108"/>
      <c r="D6" s="108"/>
      <c r="E6" s="108"/>
      <c r="F6" s="108"/>
      <c r="G6" s="108"/>
      <c r="H6" s="108"/>
      <c r="I6" s="108"/>
      <c r="J6" s="108"/>
      <c r="K6" s="108"/>
      <c r="L6" s="108"/>
      <c r="M6" s="108"/>
      <c r="N6" s="108"/>
      <c r="O6" s="108"/>
      <c r="P6" s="108"/>
      <c r="Q6" s="108"/>
      <c r="R6" s="108"/>
      <c r="S6" s="108"/>
      <c r="T6" s="108"/>
      <c r="U6" s="108"/>
      <c r="V6" s="108"/>
      <c r="W6" s="108"/>
      <c r="X6" s="109"/>
      <c r="Y6" s="22"/>
    </row>
    <row r="7" spans="1:37" ht="19.5">
      <c r="A7" s="110" t="s">
        <v>105</v>
      </c>
      <c r="B7" s="111"/>
      <c r="C7" s="111"/>
      <c r="D7" s="111"/>
      <c r="E7" s="111"/>
      <c r="F7" s="111"/>
      <c r="G7" s="111"/>
      <c r="H7" s="111"/>
      <c r="I7" s="111"/>
      <c r="J7" s="111"/>
      <c r="K7" s="111"/>
      <c r="L7" s="111"/>
      <c r="M7" s="111"/>
      <c r="N7" s="111"/>
      <c r="O7" s="111"/>
      <c r="P7" s="111"/>
      <c r="Q7" s="111"/>
      <c r="R7" s="111"/>
      <c r="S7" s="111"/>
      <c r="T7" s="111"/>
      <c r="U7" s="111"/>
      <c r="V7" s="111"/>
      <c r="W7" s="111"/>
      <c r="X7" s="112"/>
      <c r="Y7" s="23"/>
    </row>
    <row r="9" spans="1:37" ht="19.5">
      <c r="R9" s="117" t="str">
        <f>交付申請日</f>
        <v>2025年●月〇日</v>
      </c>
      <c r="S9" s="117"/>
      <c r="T9" s="117"/>
      <c r="U9" s="117"/>
      <c r="V9" s="117"/>
      <c r="W9" s="117"/>
      <c r="X9" s="117"/>
      <c r="AK9" s="7"/>
    </row>
    <row r="10" spans="1:37" ht="9.9499999999999993" customHeight="1">
      <c r="E10" s="2"/>
    </row>
    <row r="11" spans="1:37" ht="19.5">
      <c r="A11" s="21" t="s">
        <v>12</v>
      </c>
    </row>
    <row r="13" spans="1:37" ht="21" customHeight="1">
      <c r="H13" s="119" t="s">
        <v>0</v>
      </c>
      <c r="I13" s="119"/>
      <c r="J13" s="119"/>
      <c r="K13" s="120">
        <f>住所</f>
        <v>0</v>
      </c>
      <c r="L13" s="120"/>
      <c r="M13" s="120"/>
      <c r="N13" s="120"/>
      <c r="O13" s="120"/>
      <c r="P13" s="120"/>
      <c r="Q13" s="120"/>
      <c r="R13" s="120"/>
      <c r="S13" s="120"/>
      <c r="T13" s="120"/>
      <c r="U13" s="120"/>
      <c r="V13" s="120"/>
      <c r="W13" s="120"/>
      <c r="X13" s="120"/>
    </row>
    <row r="14" spans="1:37" ht="21" customHeight="1">
      <c r="H14" s="119" t="s">
        <v>14</v>
      </c>
      <c r="I14" s="119"/>
      <c r="J14" s="119"/>
      <c r="K14" s="129">
        <f>名称</f>
        <v>0</v>
      </c>
      <c r="L14" s="129"/>
      <c r="M14" s="129"/>
      <c r="N14" s="129"/>
      <c r="O14" s="129"/>
      <c r="P14" s="129"/>
      <c r="Q14" s="129"/>
      <c r="R14" s="129"/>
      <c r="S14" s="129"/>
      <c r="T14" s="129"/>
      <c r="U14" s="129"/>
      <c r="V14" s="129"/>
      <c r="W14" s="129"/>
      <c r="X14" s="129"/>
    </row>
    <row r="15" spans="1:37" ht="21" customHeight="1">
      <c r="H15" s="119" t="s">
        <v>28</v>
      </c>
      <c r="I15" s="119"/>
      <c r="J15" s="119"/>
      <c r="K15" s="129" t="str">
        <f>代表者役職&amp;"　"&amp;代表者氏名&amp;"　㊞"</f>
        <v>　　㊞</v>
      </c>
      <c r="L15" s="129"/>
      <c r="M15" s="129"/>
      <c r="N15" s="129"/>
      <c r="O15" s="129"/>
      <c r="P15" s="129"/>
      <c r="Q15" s="129"/>
      <c r="R15" s="129"/>
      <c r="S15" s="129"/>
      <c r="T15" s="129"/>
      <c r="U15" s="129"/>
      <c r="V15" s="129"/>
      <c r="W15" s="129"/>
      <c r="X15" s="129"/>
    </row>
    <row r="16" spans="1:37" ht="9.9499999999999993" customHeight="1"/>
    <row r="17" spans="1:25" ht="21" customHeight="1">
      <c r="I17" s="113" t="s">
        <v>6</v>
      </c>
      <c r="J17" s="114"/>
      <c r="K17" s="114"/>
      <c r="L17" s="123" t="str">
        <f>担当者役職&amp;"　"&amp;担当者氏名</f>
        <v>　</v>
      </c>
      <c r="M17" s="123"/>
      <c r="N17" s="123"/>
      <c r="O17" s="123"/>
      <c r="P17" s="123"/>
      <c r="Q17" s="123"/>
      <c r="R17" s="123"/>
      <c r="S17" s="123"/>
      <c r="T17" s="123"/>
      <c r="U17" s="123"/>
      <c r="V17" s="123"/>
      <c r="W17" s="123"/>
      <c r="X17" s="124"/>
    </row>
    <row r="18" spans="1:25" ht="21" customHeight="1">
      <c r="I18" s="115" t="s">
        <v>5</v>
      </c>
      <c r="J18" s="116"/>
      <c r="K18" s="116"/>
      <c r="L18" s="125">
        <f>担当者電話番号</f>
        <v>0</v>
      </c>
      <c r="M18" s="125"/>
      <c r="N18" s="125"/>
      <c r="O18" s="125"/>
      <c r="P18" s="125"/>
      <c r="Q18" s="125"/>
      <c r="R18" s="125"/>
      <c r="S18" s="125"/>
      <c r="T18" s="125"/>
      <c r="U18" s="125"/>
      <c r="V18" s="125"/>
      <c r="W18" s="125"/>
      <c r="X18" s="126"/>
    </row>
    <row r="19" spans="1:25" ht="21" customHeight="1">
      <c r="I19" s="121" t="s">
        <v>10</v>
      </c>
      <c r="J19" s="122"/>
      <c r="K19" s="122"/>
      <c r="L19" s="127" t="str">
        <f>IF(ISBLANK(メールアドレス),"",メールアドレス)</f>
        <v/>
      </c>
      <c r="M19" s="127"/>
      <c r="N19" s="127"/>
      <c r="O19" s="127"/>
      <c r="P19" s="127"/>
      <c r="Q19" s="127"/>
      <c r="R19" s="127"/>
      <c r="S19" s="127"/>
      <c r="T19" s="127"/>
      <c r="U19" s="127"/>
      <c r="V19" s="127"/>
      <c r="W19" s="127"/>
      <c r="X19" s="128"/>
    </row>
    <row r="21" spans="1:25">
      <c r="A21" s="19" t="s">
        <v>136</v>
      </c>
    </row>
    <row r="23" spans="1:25">
      <c r="A23" s="118" t="s">
        <v>17</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20" t="s">
        <v>103</v>
      </c>
    </row>
    <row r="26" spans="1:25">
      <c r="B26" t="s">
        <v>141</v>
      </c>
    </row>
    <row r="28" spans="1:25">
      <c r="A28" s="19"/>
    </row>
    <row r="33" spans="1:24">
      <c r="A33" s="19"/>
    </row>
    <row r="38" spans="1:24">
      <c r="B38" s="182"/>
      <c r="C38" s="182"/>
      <c r="D38" s="182"/>
      <c r="E38" s="182"/>
      <c r="F38" s="182"/>
      <c r="G38" s="182"/>
      <c r="H38" s="182"/>
      <c r="I38" s="182"/>
      <c r="J38" s="182"/>
      <c r="K38" s="182"/>
      <c r="L38" s="182"/>
      <c r="M38" s="182"/>
      <c r="N38" s="182"/>
      <c r="O38" s="182"/>
      <c r="P38" s="182"/>
      <c r="Q38" s="182"/>
      <c r="R38" s="182"/>
      <c r="S38" s="182"/>
      <c r="T38" s="182"/>
      <c r="U38" s="182"/>
      <c r="V38" s="182"/>
      <c r="W38" s="182"/>
      <c r="X38" s="182"/>
    </row>
    <row r="39" spans="1:24">
      <c r="B39" s="182"/>
      <c r="C39" s="182"/>
      <c r="D39" s="182"/>
      <c r="E39" s="182"/>
      <c r="F39" s="182"/>
      <c r="G39" s="182"/>
      <c r="H39" s="182"/>
      <c r="I39" s="182"/>
      <c r="J39" s="182"/>
      <c r="K39" s="182"/>
      <c r="L39" s="182"/>
      <c r="M39" s="182"/>
      <c r="N39" s="182"/>
      <c r="O39" s="182"/>
      <c r="P39" s="182"/>
      <c r="Q39" s="182"/>
      <c r="R39" s="182"/>
      <c r="S39" s="182"/>
      <c r="T39" s="182"/>
      <c r="U39" s="182"/>
      <c r="V39" s="182"/>
      <c r="W39" s="182"/>
      <c r="X39" s="182"/>
    </row>
    <row r="40" spans="1:24">
      <c r="B40" s="3"/>
      <c r="C40" s="3"/>
      <c r="D40" s="3"/>
      <c r="E40" s="3"/>
      <c r="F40" s="3"/>
      <c r="G40" s="3"/>
      <c r="H40" s="3"/>
      <c r="I40" s="3"/>
      <c r="J40" s="3"/>
      <c r="K40" s="3"/>
      <c r="L40" s="3"/>
      <c r="M40" s="3"/>
      <c r="N40" s="3"/>
      <c r="O40" s="3"/>
      <c r="P40" s="3"/>
      <c r="Q40" s="3"/>
      <c r="R40" s="3"/>
      <c r="S40" s="3"/>
      <c r="T40" s="3"/>
      <c r="U40" s="3"/>
      <c r="V40" s="3"/>
      <c r="W40" s="3"/>
      <c r="X40" s="3"/>
    </row>
    <row r="41" spans="1:24">
      <c r="A41" s="19"/>
    </row>
  </sheetData>
  <sheetProtection algorithmName="SHA-512" hashValue="XZtN4wYMZ9lRl3vMe2OSYI6TTdAQTcK8ZPnLkILXQONWlfiJAyzy9H+nhaxfSRws0G52gDLsVeWvcZyyXp48lQ==" saltValue="bjZI9cq3c4Viq8VaurlQgw==" spinCount="100000" sheet="1" objects="1" scenarios="1"/>
  <mergeCells count="18">
    <mergeCell ref="A5:X5"/>
    <mergeCell ref="A6:X6"/>
    <mergeCell ref="A7:X7"/>
    <mergeCell ref="R9:X9"/>
    <mergeCell ref="H13:J13"/>
    <mergeCell ref="K13:X13"/>
    <mergeCell ref="B38:X39"/>
    <mergeCell ref="H14:J14"/>
    <mergeCell ref="K14:X14"/>
    <mergeCell ref="H15:J15"/>
    <mergeCell ref="K15:X15"/>
    <mergeCell ref="I17:K17"/>
    <mergeCell ref="L17:X17"/>
    <mergeCell ref="I18:K18"/>
    <mergeCell ref="L18:X18"/>
    <mergeCell ref="I19:K19"/>
    <mergeCell ref="L19:X19"/>
    <mergeCell ref="A23:Y23"/>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AK41"/>
  <sheetViews>
    <sheetView showGridLines="0" workbookViewId="0">
      <selection activeCell="AI17" sqref="AI17"/>
    </sheetView>
  </sheetViews>
  <sheetFormatPr defaultColWidth="3.125" defaultRowHeight="18.75"/>
  <cols>
    <col min="1" max="1" width="3.125" customWidth="1"/>
    <col min="25" max="25" width="0.875" customWidth="1"/>
  </cols>
  <sheetData>
    <row r="1" spans="1:37" ht="9.9499999999999993" customHeight="1"/>
    <row r="2" spans="1:37">
      <c r="X2" s="77"/>
    </row>
    <row r="3" spans="1:37">
      <c r="A3" s="19" t="s">
        <v>142</v>
      </c>
      <c r="X3" s="62"/>
    </row>
    <row r="4" spans="1:37" ht="9.9499999999999993" customHeight="1"/>
    <row r="5" spans="1:37" ht="19.5">
      <c r="A5" s="104" t="str">
        <f>事業年度&amp;"　"&amp;第■回</f>
        <v>令和7年度　</v>
      </c>
      <c r="B5" s="105"/>
      <c r="C5" s="105"/>
      <c r="D5" s="105"/>
      <c r="E5" s="105"/>
      <c r="F5" s="105"/>
      <c r="G5" s="105"/>
      <c r="H5" s="105"/>
      <c r="I5" s="105"/>
      <c r="J5" s="105"/>
      <c r="K5" s="105"/>
      <c r="L5" s="105"/>
      <c r="M5" s="105"/>
      <c r="N5" s="105"/>
      <c r="O5" s="105"/>
      <c r="P5" s="105"/>
      <c r="Q5" s="105"/>
      <c r="R5" s="105"/>
      <c r="S5" s="105"/>
      <c r="T5" s="105"/>
      <c r="U5" s="105"/>
      <c r="V5" s="105"/>
      <c r="W5" s="105"/>
      <c r="X5" s="106"/>
      <c r="Y5" s="22"/>
    </row>
    <row r="6" spans="1:37" ht="19.5">
      <c r="A6" s="107" t="str">
        <f>補助事業名</f>
        <v>飲食･商業･サービス業新事業展開支援事業</v>
      </c>
      <c r="B6" s="108"/>
      <c r="C6" s="108"/>
      <c r="D6" s="108"/>
      <c r="E6" s="108"/>
      <c r="F6" s="108"/>
      <c r="G6" s="108"/>
      <c r="H6" s="108"/>
      <c r="I6" s="108"/>
      <c r="J6" s="108"/>
      <c r="K6" s="108"/>
      <c r="L6" s="108"/>
      <c r="M6" s="108"/>
      <c r="N6" s="108"/>
      <c r="O6" s="108"/>
      <c r="P6" s="108"/>
      <c r="Q6" s="108"/>
      <c r="R6" s="108"/>
      <c r="S6" s="108"/>
      <c r="T6" s="108"/>
      <c r="U6" s="108"/>
      <c r="V6" s="108"/>
      <c r="W6" s="108"/>
      <c r="X6" s="109"/>
      <c r="Y6" s="22"/>
    </row>
    <row r="7" spans="1:37" ht="19.5">
      <c r="A7" s="110" t="s">
        <v>106</v>
      </c>
      <c r="B7" s="111"/>
      <c r="C7" s="111"/>
      <c r="D7" s="111"/>
      <c r="E7" s="111"/>
      <c r="F7" s="111"/>
      <c r="G7" s="111"/>
      <c r="H7" s="111"/>
      <c r="I7" s="111"/>
      <c r="J7" s="111"/>
      <c r="K7" s="111"/>
      <c r="L7" s="111"/>
      <c r="M7" s="111"/>
      <c r="N7" s="111"/>
      <c r="O7" s="111"/>
      <c r="P7" s="111"/>
      <c r="Q7" s="111"/>
      <c r="R7" s="111"/>
      <c r="S7" s="111"/>
      <c r="T7" s="111"/>
      <c r="U7" s="111"/>
      <c r="V7" s="111"/>
      <c r="W7" s="111"/>
      <c r="X7" s="112"/>
      <c r="Y7" s="23"/>
    </row>
    <row r="9" spans="1:37" ht="19.5">
      <c r="R9" s="117" t="str">
        <f>変更申請日</f>
        <v>2025年●月〇日</v>
      </c>
      <c r="S9" s="117"/>
      <c r="T9" s="117"/>
      <c r="U9" s="117"/>
      <c r="V9" s="117"/>
      <c r="W9" s="117"/>
      <c r="X9" s="117"/>
      <c r="AK9" s="7"/>
    </row>
    <row r="10" spans="1:37" ht="9.9499999999999993" customHeight="1">
      <c r="E10" s="2"/>
    </row>
    <row r="11" spans="1:37" ht="19.5">
      <c r="A11" s="21" t="s">
        <v>12</v>
      </c>
    </row>
    <row r="13" spans="1:37" ht="21" customHeight="1">
      <c r="H13" s="119" t="s">
        <v>0</v>
      </c>
      <c r="I13" s="119"/>
      <c r="J13" s="119"/>
      <c r="K13" s="120">
        <f>住所</f>
        <v>0</v>
      </c>
      <c r="L13" s="120"/>
      <c r="M13" s="120"/>
      <c r="N13" s="120"/>
      <c r="O13" s="120"/>
      <c r="P13" s="120"/>
      <c r="Q13" s="120"/>
      <c r="R13" s="120"/>
      <c r="S13" s="120"/>
      <c r="T13" s="120"/>
      <c r="U13" s="120"/>
      <c r="V13" s="120"/>
      <c r="W13" s="120"/>
      <c r="X13" s="120"/>
    </row>
    <row r="14" spans="1:37" ht="21" customHeight="1">
      <c r="H14" s="119" t="s">
        <v>14</v>
      </c>
      <c r="I14" s="119"/>
      <c r="J14" s="119"/>
      <c r="K14" s="129">
        <f>名称</f>
        <v>0</v>
      </c>
      <c r="L14" s="129"/>
      <c r="M14" s="129"/>
      <c r="N14" s="129"/>
      <c r="O14" s="129"/>
      <c r="P14" s="129"/>
      <c r="Q14" s="129"/>
      <c r="R14" s="129"/>
      <c r="S14" s="129"/>
      <c r="T14" s="129"/>
      <c r="U14" s="129"/>
      <c r="V14" s="129"/>
      <c r="W14" s="129"/>
      <c r="X14" s="129"/>
    </row>
    <row r="15" spans="1:37" ht="21" customHeight="1">
      <c r="H15" s="119" t="s">
        <v>28</v>
      </c>
      <c r="I15" s="119"/>
      <c r="J15" s="119"/>
      <c r="K15" s="129" t="str">
        <f>代表者役職&amp;"　"&amp;代表者氏名&amp;"　"</f>
        <v>　　</v>
      </c>
      <c r="L15" s="129"/>
      <c r="M15" s="129"/>
      <c r="N15" s="129"/>
      <c r="O15" s="129"/>
      <c r="P15" s="129"/>
      <c r="Q15" s="129"/>
      <c r="R15" s="129"/>
      <c r="S15" s="129"/>
      <c r="T15" s="129"/>
      <c r="U15" s="129"/>
      <c r="V15" s="129"/>
      <c r="W15" s="129"/>
      <c r="X15" s="129"/>
    </row>
    <row r="16" spans="1:37" ht="9.9499999999999993" customHeight="1"/>
    <row r="17" spans="1:25" ht="21" customHeight="1">
      <c r="I17" s="113" t="s">
        <v>6</v>
      </c>
      <c r="J17" s="114"/>
      <c r="K17" s="114"/>
      <c r="L17" s="123" t="str">
        <f>担当者役職&amp;"　"&amp;担当者氏名</f>
        <v>　</v>
      </c>
      <c r="M17" s="123"/>
      <c r="N17" s="123"/>
      <c r="O17" s="123"/>
      <c r="P17" s="123"/>
      <c r="Q17" s="123"/>
      <c r="R17" s="123"/>
      <c r="S17" s="123"/>
      <c r="T17" s="123"/>
      <c r="U17" s="123"/>
      <c r="V17" s="123"/>
      <c r="W17" s="123"/>
      <c r="X17" s="124"/>
    </row>
    <row r="18" spans="1:25" ht="21" customHeight="1">
      <c r="I18" s="115" t="s">
        <v>5</v>
      </c>
      <c r="J18" s="116"/>
      <c r="K18" s="116"/>
      <c r="L18" s="125">
        <f>担当者電話番号</f>
        <v>0</v>
      </c>
      <c r="M18" s="125"/>
      <c r="N18" s="125"/>
      <c r="O18" s="125"/>
      <c r="P18" s="125"/>
      <c r="Q18" s="125"/>
      <c r="R18" s="125"/>
      <c r="S18" s="125"/>
      <c r="T18" s="125"/>
      <c r="U18" s="125"/>
      <c r="V18" s="125"/>
      <c r="W18" s="125"/>
      <c r="X18" s="126"/>
    </row>
    <row r="19" spans="1:25" ht="21" customHeight="1">
      <c r="I19" s="121" t="s">
        <v>10</v>
      </c>
      <c r="J19" s="122"/>
      <c r="K19" s="122"/>
      <c r="L19" s="127" t="str">
        <f>IF(ISBLANK(メールアドレス),"",メールアドレス)</f>
        <v/>
      </c>
      <c r="M19" s="127"/>
      <c r="N19" s="127"/>
      <c r="O19" s="127"/>
      <c r="P19" s="127"/>
      <c r="Q19" s="127"/>
      <c r="R19" s="127"/>
      <c r="S19" s="127"/>
      <c r="T19" s="127"/>
      <c r="U19" s="127"/>
      <c r="V19" s="127"/>
      <c r="W19" s="127"/>
      <c r="X19" s="128"/>
    </row>
    <row r="21" spans="1:25">
      <c r="A21" s="19" t="s">
        <v>136</v>
      </c>
    </row>
    <row r="23" spans="1:25">
      <c r="A23" s="118" t="s">
        <v>17</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20" t="s">
        <v>92</v>
      </c>
    </row>
    <row r="26" spans="1:25">
      <c r="B26" t="s">
        <v>143</v>
      </c>
    </row>
    <row r="28" spans="1:25">
      <c r="A28" s="19"/>
    </row>
    <row r="33" spans="1:24">
      <c r="A33" s="19"/>
    </row>
    <row r="38" spans="1:24">
      <c r="B38" s="182"/>
      <c r="C38" s="182"/>
      <c r="D38" s="182"/>
      <c r="E38" s="182"/>
      <c r="F38" s="182"/>
      <c r="G38" s="182"/>
      <c r="H38" s="182"/>
      <c r="I38" s="182"/>
      <c r="J38" s="182"/>
      <c r="K38" s="182"/>
      <c r="L38" s="182"/>
      <c r="M38" s="182"/>
      <c r="N38" s="182"/>
      <c r="O38" s="182"/>
      <c r="P38" s="182"/>
      <c r="Q38" s="182"/>
      <c r="R38" s="182"/>
      <c r="S38" s="182"/>
      <c r="T38" s="182"/>
      <c r="U38" s="182"/>
      <c r="V38" s="182"/>
      <c r="W38" s="182"/>
      <c r="X38" s="182"/>
    </row>
    <row r="39" spans="1:24">
      <c r="B39" s="182"/>
      <c r="C39" s="182"/>
      <c r="D39" s="182"/>
      <c r="E39" s="182"/>
      <c r="F39" s="182"/>
      <c r="G39" s="182"/>
      <c r="H39" s="182"/>
      <c r="I39" s="182"/>
      <c r="J39" s="182"/>
      <c r="K39" s="182"/>
      <c r="L39" s="182"/>
      <c r="M39" s="182"/>
      <c r="N39" s="182"/>
      <c r="O39" s="182"/>
      <c r="P39" s="182"/>
      <c r="Q39" s="182"/>
      <c r="R39" s="182"/>
      <c r="S39" s="182"/>
      <c r="T39" s="182"/>
      <c r="U39" s="182"/>
      <c r="V39" s="182"/>
      <c r="W39" s="182"/>
      <c r="X39" s="182"/>
    </row>
    <row r="40" spans="1:24">
      <c r="B40" s="3"/>
      <c r="C40" s="3"/>
      <c r="D40" s="3"/>
      <c r="E40" s="3"/>
      <c r="F40" s="3"/>
      <c r="G40" s="3"/>
      <c r="H40" s="3"/>
      <c r="I40" s="3"/>
      <c r="J40" s="3"/>
      <c r="K40" s="3"/>
      <c r="L40" s="3"/>
      <c r="M40" s="3"/>
      <c r="N40" s="3"/>
      <c r="O40" s="3"/>
      <c r="P40" s="3"/>
      <c r="Q40" s="3"/>
      <c r="R40" s="3"/>
      <c r="S40" s="3"/>
      <c r="T40" s="3"/>
      <c r="U40" s="3"/>
      <c r="V40" s="3"/>
      <c r="W40" s="3"/>
      <c r="X40" s="3"/>
    </row>
    <row r="41" spans="1:24">
      <c r="A41" s="19"/>
    </row>
  </sheetData>
  <sheetProtection algorithmName="SHA-512" hashValue="V4eQuAv+A0I38wy7EF5tGup9wmfc6vnEGXHJPhe8Ig7yUAZloLHRON154doSPdairMLAOzFYrZU/B04KRujrHw==" saltValue="SRt7oMKNbcV6P0K8x7heXw==" spinCount="100000" sheet="1" objects="1" scenarios="1"/>
  <mergeCells count="18">
    <mergeCell ref="A5:X5"/>
    <mergeCell ref="A6:X6"/>
    <mergeCell ref="A7:X7"/>
    <mergeCell ref="R9:X9"/>
    <mergeCell ref="H13:J13"/>
    <mergeCell ref="K13:X13"/>
    <mergeCell ref="B38:X39"/>
    <mergeCell ref="H14:J14"/>
    <mergeCell ref="K14:X14"/>
    <mergeCell ref="H15:J15"/>
    <mergeCell ref="K15:X15"/>
    <mergeCell ref="I17:K17"/>
    <mergeCell ref="L17:X17"/>
    <mergeCell ref="I18:K18"/>
    <mergeCell ref="L18:X18"/>
    <mergeCell ref="I19:K19"/>
    <mergeCell ref="L19:X19"/>
    <mergeCell ref="A23:Y23"/>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B20D-D81B-4C12-B7E4-E67842435DB9}">
  <sheetPr>
    <tabColor theme="1"/>
  </sheetPr>
  <dimension ref="A1:AK41"/>
  <sheetViews>
    <sheetView showGridLines="0" workbookViewId="0">
      <selection activeCell="AI14" sqref="AI14"/>
    </sheetView>
  </sheetViews>
  <sheetFormatPr defaultColWidth="3.125" defaultRowHeight="18.75"/>
  <cols>
    <col min="1" max="1" width="3.125" customWidth="1"/>
    <col min="25" max="25" width="0.875" customWidth="1"/>
  </cols>
  <sheetData>
    <row r="1" spans="1:37" ht="9.9499999999999993" customHeight="1"/>
    <row r="2" spans="1:37">
      <c r="X2" s="77"/>
    </row>
    <row r="3" spans="1:37">
      <c r="A3" s="19" t="s">
        <v>144</v>
      </c>
      <c r="X3" s="62"/>
    </row>
    <row r="4" spans="1:37" ht="9.9499999999999993" customHeight="1"/>
    <row r="5" spans="1:37" ht="19.5">
      <c r="A5" s="104" t="str">
        <f>事業年度&amp;"　"&amp;第■回</f>
        <v>令和7年度　</v>
      </c>
      <c r="B5" s="105"/>
      <c r="C5" s="105"/>
      <c r="D5" s="105"/>
      <c r="E5" s="105"/>
      <c r="F5" s="105"/>
      <c r="G5" s="105"/>
      <c r="H5" s="105"/>
      <c r="I5" s="105"/>
      <c r="J5" s="105"/>
      <c r="K5" s="105"/>
      <c r="L5" s="105"/>
      <c r="M5" s="105"/>
      <c r="N5" s="105"/>
      <c r="O5" s="105"/>
      <c r="P5" s="105"/>
      <c r="Q5" s="105"/>
      <c r="R5" s="105"/>
      <c r="S5" s="105"/>
      <c r="T5" s="105"/>
      <c r="U5" s="105"/>
      <c r="V5" s="105"/>
      <c r="W5" s="105"/>
      <c r="X5" s="106"/>
      <c r="Y5" s="22"/>
    </row>
    <row r="6" spans="1:37" ht="19.5">
      <c r="A6" s="107" t="str">
        <f>補助事業名</f>
        <v>飲食･商業･サービス業新事業展開支援事業</v>
      </c>
      <c r="B6" s="108"/>
      <c r="C6" s="108"/>
      <c r="D6" s="108"/>
      <c r="E6" s="108"/>
      <c r="F6" s="108"/>
      <c r="G6" s="108"/>
      <c r="H6" s="108"/>
      <c r="I6" s="108"/>
      <c r="J6" s="108"/>
      <c r="K6" s="108"/>
      <c r="L6" s="108"/>
      <c r="M6" s="108"/>
      <c r="N6" s="108"/>
      <c r="O6" s="108"/>
      <c r="P6" s="108"/>
      <c r="Q6" s="108"/>
      <c r="R6" s="108"/>
      <c r="S6" s="108"/>
      <c r="T6" s="108"/>
      <c r="U6" s="108"/>
      <c r="V6" s="108"/>
      <c r="W6" s="108"/>
      <c r="X6" s="109"/>
      <c r="Y6" s="22"/>
    </row>
    <row r="7" spans="1:37" ht="19.5">
      <c r="A7" s="110" t="s">
        <v>112</v>
      </c>
      <c r="B7" s="111"/>
      <c r="C7" s="111"/>
      <c r="D7" s="111"/>
      <c r="E7" s="111"/>
      <c r="F7" s="111"/>
      <c r="G7" s="111"/>
      <c r="H7" s="111"/>
      <c r="I7" s="111"/>
      <c r="J7" s="111"/>
      <c r="K7" s="111"/>
      <c r="L7" s="111"/>
      <c r="M7" s="111"/>
      <c r="N7" s="111"/>
      <c r="O7" s="111"/>
      <c r="P7" s="111"/>
      <c r="Q7" s="111"/>
      <c r="R7" s="111"/>
      <c r="S7" s="111"/>
      <c r="T7" s="111"/>
      <c r="U7" s="111"/>
      <c r="V7" s="111"/>
      <c r="W7" s="111"/>
      <c r="X7" s="112"/>
      <c r="Y7" s="23"/>
    </row>
    <row r="9" spans="1:37" ht="19.5">
      <c r="R9" s="117" t="str">
        <f>申請取下日</f>
        <v>2025年●月〇日</v>
      </c>
      <c r="S9" s="117"/>
      <c r="T9" s="117"/>
      <c r="U9" s="117"/>
      <c r="V9" s="117"/>
      <c r="W9" s="117"/>
      <c r="X9" s="117"/>
      <c r="AK9" s="7"/>
    </row>
    <row r="10" spans="1:37" ht="9.9499999999999993" customHeight="1">
      <c r="E10" s="2"/>
    </row>
    <row r="11" spans="1:37" ht="19.5">
      <c r="A11" s="21" t="s">
        <v>12</v>
      </c>
    </row>
    <row r="13" spans="1:37" ht="21" customHeight="1">
      <c r="H13" s="119" t="s">
        <v>0</v>
      </c>
      <c r="I13" s="119"/>
      <c r="J13" s="119"/>
      <c r="K13" s="120">
        <f>住所</f>
        <v>0</v>
      </c>
      <c r="L13" s="120"/>
      <c r="M13" s="120"/>
      <c r="N13" s="120"/>
      <c r="O13" s="120"/>
      <c r="P13" s="120"/>
      <c r="Q13" s="120"/>
      <c r="R13" s="120"/>
      <c r="S13" s="120"/>
      <c r="T13" s="120"/>
      <c r="U13" s="120"/>
      <c r="V13" s="120"/>
      <c r="W13" s="120"/>
      <c r="X13" s="120"/>
    </row>
    <row r="14" spans="1:37" ht="21" customHeight="1">
      <c r="H14" s="119" t="s">
        <v>14</v>
      </c>
      <c r="I14" s="119"/>
      <c r="J14" s="119"/>
      <c r="K14" s="129">
        <f>名称</f>
        <v>0</v>
      </c>
      <c r="L14" s="129"/>
      <c r="M14" s="129"/>
      <c r="N14" s="129"/>
      <c r="O14" s="129"/>
      <c r="P14" s="129"/>
      <c r="Q14" s="129"/>
      <c r="R14" s="129"/>
      <c r="S14" s="129"/>
      <c r="T14" s="129"/>
      <c r="U14" s="129"/>
      <c r="V14" s="129"/>
      <c r="W14" s="129"/>
      <c r="X14" s="129"/>
    </row>
    <row r="15" spans="1:37" ht="21" customHeight="1">
      <c r="H15" s="119" t="s">
        <v>28</v>
      </c>
      <c r="I15" s="119"/>
      <c r="J15" s="119"/>
      <c r="K15" s="129" t="str">
        <f>代表者役職&amp;"　"&amp;代表者氏名&amp;"　"</f>
        <v>　　</v>
      </c>
      <c r="L15" s="129"/>
      <c r="M15" s="129"/>
      <c r="N15" s="129"/>
      <c r="O15" s="129"/>
      <c r="P15" s="129"/>
      <c r="Q15" s="129"/>
      <c r="R15" s="129"/>
      <c r="S15" s="129"/>
      <c r="T15" s="129"/>
      <c r="U15" s="129"/>
      <c r="V15" s="129"/>
      <c r="W15" s="129"/>
      <c r="X15" s="129"/>
    </row>
    <row r="16" spans="1:37" ht="9.9499999999999993" customHeight="1"/>
    <row r="17" spans="1:25" ht="21" customHeight="1">
      <c r="I17" s="113" t="s">
        <v>6</v>
      </c>
      <c r="J17" s="114"/>
      <c r="K17" s="114"/>
      <c r="L17" s="123" t="str">
        <f>担当者役職&amp;"　"&amp;担当者氏名</f>
        <v>　</v>
      </c>
      <c r="M17" s="123"/>
      <c r="N17" s="123"/>
      <c r="O17" s="123"/>
      <c r="P17" s="123"/>
      <c r="Q17" s="123"/>
      <c r="R17" s="123"/>
      <c r="S17" s="123"/>
      <c r="T17" s="123"/>
      <c r="U17" s="123"/>
      <c r="V17" s="123"/>
      <c r="W17" s="123"/>
      <c r="X17" s="124"/>
    </row>
    <row r="18" spans="1:25" ht="21" customHeight="1">
      <c r="I18" s="115" t="s">
        <v>5</v>
      </c>
      <c r="J18" s="116"/>
      <c r="K18" s="116"/>
      <c r="L18" s="125">
        <f>担当者電話番号</f>
        <v>0</v>
      </c>
      <c r="M18" s="125"/>
      <c r="N18" s="125"/>
      <c r="O18" s="125"/>
      <c r="P18" s="125"/>
      <c r="Q18" s="125"/>
      <c r="R18" s="125"/>
      <c r="S18" s="125"/>
      <c r="T18" s="125"/>
      <c r="U18" s="125"/>
      <c r="V18" s="125"/>
      <c r="W18" s="125"/>
      <c r="X18" s="126"/>
    </row>
    <row r="19" spans="1:25" ht="21" customHeight="1">
      <c r="I19" s="121" t="s">
        <v>10</v>
      </c>
      <c r="J19" s="122"/>
      <c r="K19" s="122"/>
      <c r="L19" s="127" t="str">
        <f>IF(ISBLANK(メールアドレス),"",メールアドレス)</f>
        <v/>
      </c>
      <c r="M19" s="127"/>
      <c r="N19" s="127"/>
      <c r="O19" s="127"/>
      <c r="P19" s="127"/>
      <c r="Q19" s="127"/>
      <c r="R19" s="127"/>
      <c r="S19" s="127"/>
      <c r="T19" s="127"/>
      <c r="U19" s="127"/>
      <c r="V19" s="127"/>
      <c r="W19" s="127"/>
      <c r="X19" s="128"/>
    </row>
    <row r="21" spans="1:25">
      <c r="A21" s="19" t="s">
        <v>145</v>
      </c>
    </row>
    <row r="23" spans="1:25">
      <c r="A23" s="118" t="s">
        <v>17</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20" t="s">
        <v>146</v>
      </c>
    </row>
    <row r="26" spans="1:25">
      <c r="B26" t="s">
        <v>147</v>
      </c>
    </row>
    <row r="28" spans="1:25">
      <c r="A28" s="19"/>
    </row>
    <row r="33" spans="1:24">
      <c r="A33" s="19"/>
    </row>
    <row r="38" spans="1:24">
      <c r="B38" s="182"/>
      <c r="C38" s="182"/>
      <c r="D38" s="182"/>
      <c r="E38" s="182"/>
      <c r="F38" s="182"/>
      <c r="G38" s="182"/>
      <c r="H38" s="182"/>
      <c r="I38" s="182"/>
      <c r="J38" s="182"/>
      <c r="K38" s="182"/>
      <c r="L38" s="182"/>
      <c r="M38" s="182"/>
      <c r="N38" s="182"/>
      <c r="O38" s="182"/>
      <c r="P38" s="182"/>
      <c r="Q38" s="182"/>
      <c r="R38" s="182"/>
      <c r="S38" s="182"/>
      <c r="T38" s="182"/>
      <c r="U38" s="182"/>
      <c r="V38" s="182"/>
      <c r="W38" s="182"/>
      <c r="X38" s="182"/>
    </row>
    <row r="39" spans="1:24">
      <c r="B39" s="182"/>
      <c r="C39" s="182"/>
      <c r="D39" s="182"/>
      <c r="E39" s="182"/>
      <c r="F39" s="182"/>
      <c r="G39" s="182"/>
      <c r="H39" s="182"/>
      <c r="I39" s="182"/>
      <c r="J39" s="182"/>
      <c r="K39" s="182"/>
      <c r="L39" s="182"/>
      <c r="M39" s="182"/>
      <c r="N39" s="182"/>
      <c r="O39" s="182"/>
      <c r="P39" s="182"/>
      <c r="Q39" s="182"/>
      <c r="R39" s="182"/>
      <c r="S39" s="182"/>
      <c r="T39" s="182"/>
      <c r="U39" s="182"/>
      <c r="V39" s="182"/>
      <c r="W39" s="182"/>
      <c r="X39" s="182"/>
    </row>
    <row r="40" spans="1:24">
      <c r="B40" s="3"/>
      <c r="C40" s="3"/>
      <c r="D40" s="3"/>
      <c r="E40" s="3"/>
      <c r="F40" s="3"/>
      <c r="G40" s="3"/>
      <c r="H40" s="3"/>
      <c r="I40" s="3"/>
      <c r="J40" s="3"/>
      <c r="K40" s="3"/>
      <c r="L40" s="3"/>
      <c r="M40" s="3"/>
      <c r="N40" s="3"/>
      <c r="O40" s="3"/>
      <c r="P40" s="3"/>
      <c r="Q40" s="3"/>
      <c r="R40" s="3"/>
      <c r="S40" s="3"/>
      <c r="T40" s="3"/>
      <c r="U40" s="3"/>
      <c r="V40" s="3"/>
      <c r="W40" s="3"/>
      <c r="X40" s="3"/>
    </row>
    <row r="41" spans="1:24">
      <c r="A41" s="19"/>
    </row>
  </sheetData>
  <sheetProtection algorithmName="SHA-512" hashValue="vCH3FqheXtstwKpabwaDOgsP68vOYBfpvgzcXG03DfYkWqfqu+umS53YIgvLYI6oj8M7qc1S19G7a3/PvDMQCg==" saltValue="m9xwRkG6rB7MCWGzqwCcUw==" spinCount="100000" sheet="1" objects="1" scenarios="1"/>
  <mergeCells count="18">
    <mergeCell ref="B38:X39"/>
    <mergeCell ref="H14:J14"/>
    <mergeCell ref="K14:X14"/>
    <mergeCell ref="H15:J15"/>
    <mergeCell ref="K15:X15"/>
    <mergeCell ref="I17:K17"/>
    <mergeCell ref="L17:X17"/>
    <mergeCell ref="I18:K18"/>
    <mergeCell ref="L18:X18"/>
    <mergeCell ref="I19:K19"/>
    <mergeCell ref="L19:X19"/>
    <mergeCell ref="A23:Y23"/>
    <mergeCell ref="A5:X5"/>
    <mergeCell ref="A6:X6"/>
    <mergeCell ref="A7:X7"/>
    <mergeCell ref="R9:X9"/>
    <mergeCell ref="H13:J13"/>
    <mergeCell ref="K13:X13"/>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60</vt:i4>
      </vt:variant>
    </vt:vector>
  </HeadingPairs>
  <TitlesOfParts>
    <vt:vector size="78" baseType="lpstr">
      <vt:lpstr>共通項目(入力)</vt:lpstr>
      <vt:lpstr>１．承認申請書(印刷)</vt:lpstr>
      <vt:lpstr>事業概要(入力・印刷)</vt:lpstr>
      <vt:lpstr>売上要件(入力・印刷)</vt:lpstr>
      <vt:lpstr>施設の所有権(入力・印刷)</vt:lpstr>
      <vt:lpstr>反社会的勢力排除(印刷)</vt:lpstr>
      <vt:lpstr>３．交付申請書(印刷)</vt:lpstr>
      <vt:lpstr>５．変更申請書(印刷)</vt:lpstr>
      <vt:lpstr>７．承認取下(印刷)</vt:lpstr>
      <vt:lpstr>８．遂行状況報告(入力・印刷)</vt:lpstr>
      <vt:lpstr>9.実績報告(印刷) </vt:lpstr>
      <vt:lpstr>実績報告_対象経費等(入力・印刷)</vt:lpstr>
      <vt:lpstr>１０．取得財産(入力・印刷) </vt:lpstr>
      <vt:lpstr>１２．請求書(印刷) </vt:lpstr>
      <vt:lpstr>通帳コピー</vt:lpstr>
      <vt:lpstr>13．取得財産(入力・印刷)</vt:lpstr>
      <vt:lpstr>１４．事業化報告(入力・印刷)</vt:lpstr>
      <vt:lpstr>wk_TB</vt:lpstr>
      <vt:lpstr>'１．承認申請書(印刷)'!Print_Area</vt:lpstr>
      <vt:lpstr>'１０．取得財産(入力・印刷) '!Print_Area</vt:lpstr>
      <vt:lpstr>'１２．請求書(印刷) '!Print_Area</vt:lpstr>
      <vt:lpstr>'13．取得財産(入力・印刷)'!Print_Area</vt:lpstr>
      <vt:lpstr>'１４．事業化報告(入力・印刷)'!Print_Area</vt:lpstr>
      <vt:lpstr>'３．交付申請書(印刷)'!Print_Area</vt:lpstr>
      <vt:lpstr>'５．変更申請書(印刷)'!Print_Area</vt:lpstr>
      <vt:lpstr>'７．承認取下(印刷)'!Print_Area</vt:lpstr>
      <vt:lpstr>'８．遂行状況報告(入力・印刷)'!Print_Area</vt:lpstr>
      <vt:lpstr>'9.実績報告(印刷) '!Print_Area</vt:lpstr>
      <vt:lpstr>'共通項目(入力)'!Print_Area</vt:lpstr>
      <vt:lpstr>'施設の所有権(入力・印刷)'!Print_Area</vt:lpstr>
      <vt:lpstr>'事業概要(入力・印刷)'!Print_Area</vt:lpstr>
      <vt:lpstr>'実績報告_対象経費等(入力・印刷)'!Print_Area</vt:lpstr>
      <vt:lpstr>'売上要件(入力・印刷)'!Print_Area</vt:lpstr>
      <vt:lpstr>'反社会的勢力排除(印刷)'!Print_Area</vt:lpstr>
      <vt:lpstr>ｺｳｻﾞﾒｲｷﾞ</vt:lpstr>
      <vt:lpstr>コロナ融資の利用</vt:lpstr>
      <vt:lpstr>コロナ融資名</vt:lpstr>
      <vt:lpstr>メールアドレス</vt:lpstr>
      <vt:lpstr>会社電話番号</vt:lpstr>
      <vt:lpstr>金融機関名</vt:lpstr>
      <vt:lpstr>交付申請日</vt:lpstr>
      <vt:lpstr>口座番号</vt:lpstr>
      <vt:lpstr>口座名義</vt:lpstr>
      <vt:lpstr>支店名</vt:lpstr>
      <vt:lpstr>資本金等</vt:lpstr>
      <vt:lpstr>事業開始日</vt:lpstr>
      <vt:lpstr>事業概要</vt:lpstr>
      <vt:lpstr>事業終了日</vt:lpstr>
      <vt:lpstr>事業年度</vt:lpstr>
      <vt:lpstr>事業名</vt:lpstr>
      <vt:lpstr>実績報告日</vt:lpstr>
      <vt:lpstr>住所</vt:lpstr>
      <vt:lpstr>従業員数</vt:lpstr>
      <vt:lpstr>承認申請日</vt:lpstr>
      <vt:lpstr>申請取下日</vt:lpstr>
      <vt:lpstr>請求額</vt:lpstr>
      <vt:lpstr>請求日</vt:lpstr>
      <vt:lpstr>対象業種</vt:lpstr>
      <vt:lpstr>代表者氏名</vt:lpstr>
      <vt:lpstr>代表者役職</vt:lpstr>
      <vt:lpstr>第■回</vt:lpstr>
      <vt:lpstr>担当者氏名</vt:lpstr>
      <vt:lpstr>担当者電話番号</vt:lpstr>
      <vt:lpstr>担当者役職</vt:lpstr>
      <vt:lpstr>投資額に対する売上max</vt:lpstr>
      <vt:lpstr>売上減少要件2018</vt:lpstr>
      <vt:lpstr>売上減少要件2019</vt:lpstr>
      <vt:lpstr>変更申請日</vt:lpstr>
      <vt:lpstr>補助金確定額</vt:lpstr>
      <vt:lpstr>補助金額</vt:lpstr>
      <vt:lpstr>補助事業名</vt:lpstr>
      <vt:lpstr>補助事業名_2</vt:lpstr>
      <vt:lpstr>'実績報告_対象経費等(入力・印刷)'!補助対象経費</vt:lpstr>
      <vt:lpstr>補助対象経費</vt:lpstr>
      <vt:lpstr>'実績報告_対象経費等(入力・印刷)'!補助率</vt:lpstr>
      <vt:lpstr>補助率</vt:lpstr>
      <vt:lpstr>名称</vt:lpstr>
      <vt:lpstr>預金種別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和博</dc:creator>
  <cp:lastModifiedBy>山中 大志</cp:lastModifiedBy>
  <cp:lastPrinted>2025-03-12T02:37:14Z</cp:lastPrinted>
  <dcterms:created xsi:type="dcterms:W3CDTF">2015-06-05T18:19:34Z</dcterms:created>
  <dcterms:modified xsi:type="dcterms:W3CDTF">2025-04-09T08:15:40Z</dcterms:modified>
</cp:coreProperties>
</file>