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kln141\Desktop\"/>
    </mc:Choice>
  </mc:AlternateContent>
  <xr:revisionPtr revIDLastSave="0" documentId="13_ncr:1_{2B42F4C1-9C10-4681-8A14-E4F9CB3EA6A6}" xr6:coauthVersionLast="47" xr6:coauthVersionMax="47" xr10:uidLastSave="{00000000-0000-0000-0000-000000000000}"/>
  <workbookProtection workbookAlgorithmName="SHA-512" workbookHashValue="6kEvaM/r7U7bNtIgiXYNErQuZbABTE2rgi1ie9t/R92QXq4+Oo6Q9AV6eThr3SD1PeaZnqVbOAzOfcVfmalp5A==" workbookSaltValue="3QjHxt63ST4gT+yeg2YpSA==" workbookSpinCount="100000" lockStructure="1"/>
  <bookViews>
    <workbookView xWindow="28680" yWindow="-120" windowWidth="29040" windowHeight="15720" firstSheet="1" activeTab="1" xr2:uid="{00000000-000D-0000-FFFF-FFFF00000000}"/>
  </bookViews>
  <sheets>
    <sheet name="wk_TB" sheetId="5" state="hidden" r:id="rId1"/>
    <sheet name="共通項目(入力)" sheetId="1" r:id="rId2"/>
    <sheet name="様式1号_交付申請書" sheetId="27" r:id="rId3"/>
    <sheet name="誓約書" sheetId="24" r:id="rId4"/>
    <sheet name="事業概要" sheetId="43" r:id="rId5"/>
    <sheet name="施設の所有権に関する誓約事項" sheetId="40" r:id="rId6"/>
    <sheet name="振込口座登録届出書" sheetId="25" r:id="rId7"/>
    <sheet name="チェックリスト_交付申請時（入力）" sheetId="41" r:id="rId8"/>
    <sheet name="様式2号_調査・支援計画(支援機関作成)" sheetId="28" r:id="rId9"/>
    <sheet name="様式４号_交付申請取下" sheetId="12" r:id="rId10"/>
    <sheet name="様式5号_変更申請" sheetId="29" r:id="rId11"/>
    <sheet name="様式6号_中止・廃止申請" sheetId="30" r:id="rId12"/>
    <sheet name="様式7号_遂行状況報告" sheetId="31" r:id="rId13"/>
    <sheet name="様式8号_実績報告書" sheetId="32" r:id="rId14"/>
    <sheet name="別添（補助対象経費および補助金額）" sheetId="38" r:id="rId15"/>
    <sheet name="様式10号_取得財産 " sheetId="14" r:id="rId16"/>
    <sheet name="様式11号_取得財産処分" sheetId="15" r:id="rId17"/>
    <sheet name="様式12号_事業化状況報告" sheetId="39" r:id="rId18"/>
  </sheets>
  <definedNames>
    <definedName name="_xlnm.Print_Area" localSheetId="1">'共通項目(入力)'!$A$1:$K$55</definedName>
    <definedName name="_xlnm.Print_Area" localSheetId="5">施設の所有権に関する誓約事項!$A$1:$Y$26</definedName>
    <definedName name="_xlnm.Print_Area" localSheetId="4">事業概要!$A$1:$X$41</definedName>
    <definedName name="_xlnm.Print_Area" localSheetId="6">振込口座登録届出書!$A$1:$H$30</definedName>
    <definedName name="_xlnm.Print_Area" localSheetId="3">誓約書!$A$1:$Y$23</definedName>
    <definedName name="_xlnm.Print_Area" localSheetId="14">'別添（補助対象経費および補助金額）'!$A$1:$X$24</definedName>
    <definedName name="_xlnm.Print_Area" localSheetId="15">'様式10号_取得財産 '!$A$3:$Y$48</definedName>
    <definedName name="_xlnm.Print_Area" localSheetId="16">様式11号_取得財産処分!$A$3:$Y$46</definedName>
    <definedName name="_xlnm.Print_Area" localSheetId="17">様式12号_事業化状況報告!$A$3:$Z$45</definedName>
    <definedName name="_xlnm.Print_Area" localSheetId="2">様式1号_交付申請書!$A$3:$Y$41</definedName>
    <definedName name="_xlnm.Print_Area" localSheetId="8">'様式2号_調査・支援計画(支援機関作成)'!$A$1:$AA$73</definedName>
    <definedName name="_xlnm.Print_Area" localSheetId="9">様式４号_交付申請取下!$A$3:$Y$41</definedName>
    <definedName name="_xlnm.Print_Area" localSheetId="10">様式5号_変更申請!$A$3:$Y$45</definedName>
    <definedName name="_xlnm.Print_Area" localSheetId="11">様式6号_中止・廃止申請!$A$3:$Y$37</definedName>
    <definedName name="_xlnm.Print_Area" localSheetId="12">様式7号_遂行状況報告!$A$3:$Y$48</definedName>
    <definedName name="_xlnm.Print_Area" localSheetId="13">様式8号_実績報告書!$A$3:$Y$43</definedName>
    <definedName name="_xlnm.Print_Titles" localSheetId="7">'チェックリスト_交付申請時（入力）'!$1:$1</definedName>
    <definedName name="メールアドレス">'共通項目(入力)'!$B$19</definedName>
    <definedName name="金融機関名">'共通項目(入力)'!$B$25</definedName>
    <definedName name="交付申請日">'共通項目(入力)'!$B$32</definedName>
    <definedName name="口座番号">'共通項目(入力)'!$B$29</definedName>
    <definedName name="口座名義">'共通項目(入力)'!$B$30</definedName>
    <definedName name="作成日">'共通項目(入力)'!$B$55</definedName>
    <definedName name="支援機関メールアドレス">'共通項目(入力)'!$B$54</definedName>
    <definedName name="支援機関電話番号">'共通項目(入力)'!$B$53</definedName>
    <definedName name="支援機関名">'共通項目(入力)'!$B$51</definedName>
    <definedName name="支援担当者氏名">'共通項目(入力)'!$B$52</definedName>
    <definedName name="支店コード">'共通項目(入力)'!$B$27</definedName>
    <definedName name="支店名">'共通項目(入力)'!$B$26</definedName>
    <definedName name="資本金等">'共通項目(入力)'!$B$22</definedName>
    <definedName name="事業概要">事業概要!$H$11</definedName>
    <definedName name="事業完了日">'共通項目(入力)'!$B$47</definedName>
    <definedName name="事業区分">'共通項目(入力)'!$B$4</definedName>
    <definedName name="事業終了予定日">'共通項目(入力)'!$B$34</definedName>
    <definedName name="事業名">事業概要!$H$8</definedName>
    <definedName name="実績_補助金額">'別添（補助対象経費および補助金額）'!$T$24</definedName>
    <definedName name="実績報告日">'共通項目(入力)'!$B$48</definedName>
    <definedName name="住所">'共通項目(入力)'!$B$9</definedName>
    <definedName name="従業員数">'共通項目(入力)'!$B$21</definedName>
    <definedName name="新規登録・変更の別">'共通項目(入力)'!$B$24</definedName>
    <definedName name="申請取下日">'共通項目(入力)'!$B$39</definedName>
    <definedName name="遂行状況報告日">'共通項目(入力)'!$B$45</definedName>
    <definedName name="対象業種">'共通項目(入力)'!$B$20</definedName>
    <definedName name="代表者氏名">'共通項目(入力)'!$B$13</definedName>
    <definedName name="代表者役職">'共通項目(入力)'!$B$12</definedName>
    <definedName name="第■回">'共通項目(入力)'!$B$3</definedName>
    <definedName name="担当者氏名">'共通項目(入力)'!$B$17</definedName>
    <definedName name="担当者電話番号">'共通項目(入力)'!$B$18</definedName>
    <definedName name="担当者役職">'共通項目(入力)'!$B$16</definedName>
    <definedName name="中止・廃止申請日">'共通項目(入力)'!$B$40</definedName>
    <definedName name="電話番号">'共通項目(入力)'!$B$14</definedName>
    <definedName name="当初交付決定日">'共通項目(入力)'!$B$36</definedName>
    <definedName name="当初文書番号">'共通項目(入力)'!$B$37</definedName>
    <definedName name="変更申請承認日">'共通項目(入力)'!$B$42</definedName>
    <definedName name="変更申請日">'共通項目(入力)'!$B$41</definedName>
    <definedName name="変更文書番号">'共通項目(入力)'!$B$43</definedName>
    <definedName name="補助金額" localSheetId="14">'別添（補助対象経費および補助金額）'!$T$24</definedName>
    <definedName name="補助金額">事業概要!$T$36</definedName>
    <definedName name="法人・個人事業者">'共通項目(入力)'!$B$7</definedName>
    <definedName name="名称">'共通項目(入力)'!$B$11</definedName>
    <definedName name="名称フリガナ">'共通項目(入力)'!$B$10</definedName>
    <definedName name="郵便番号">'共通項目(入力)'!$B$8</definedName>
    <definedName name="預金種別">'共通項目(入力)'!$B$28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 i="5" l="1"/>
  <c r="G13" i="28"/>
  <c r="G11" i="28"/>
  <c r="L47" i="1" l="1"/>
  <c r="L48" i="1" s="1"/>
  <c r="M3" i="5"/>
  <c r="L3" i="5"/>
  <c r="K3" i="5"/>
  <c r="J3" i="5"/>
  <c r="I3" i="5"/>
  <c r="H3" i="5"/>
  <c r="G3" i="5"/>
  <c r="F3" i="5"/>
  <c r="E3" i="5"/>
  <c r="D3" i="5"/>
  <c r="C3" i="5"/>
  <c r="B3" i="5"/>
  <c r="M17" i="43"/>
  <c r="H36" i="43"/>
  <c r="H24" i="38"/>
  <c r="P40" i="43"/>
  <c r="J26" i="43"/>
  <c r="O26" i="43" s="1"/>
  <c r="J25" i="43"/>
  <c r="O25" i="43" s="1"/>
  <c r="T25" i="43" s="1"/>
  <c r="J24" i="43"/>
  <c r="M20" i="43"/>
  <c r="T6" i="43"/>
  <c r="M6" i="43"/>
  <c r="E6" i="43"/>
  <c r="B2" i="43"/>
  <c r="O1" i="41"/>
  <c r="J27" i="43" l="1"/>
  <c r="T40" i="43" s="1"/>
  <c r="O24" i="43"/>
  <c r="O27" i="43" s="1"/>
  <c r="T26" i="43"/>
  <c r="O6" i="40"/>
  <c r="O5" i="40"/>
  <c r="R2" i="40"/>
  <c r="P28" i="39"/>
  <c r="C28" i="39"/>
  <c r="C25" i="39"/>
  <c r="J19" i="39"/>
  <c r="C19" i="39"/>
  <c r="M16" i="39"/>
  <c r="M15" i="39"/>
  <c r="M14" i="39"/>
  <c r="L12" i="39"/>
  <c r="L11" i="39"/>
  <c r="L10" i="39"/>
  <c r="T24" i="43" l="1"/>
  <c r="R4" i="28"/>
  <c r="B28" i="32"/>
  <c r="B25" i="32"/>
  <c r="D6" i="38"/>
  <c r="J14" i="38"/>
  <c r="J13" i="38"/>
  <c r="O13" i="38" s="1"/>
  <c r="T13" i="38" s="1"/>
  <c r="J12" i="38"/>
  <c r="J19" i="30"/>
  <c r="T27" i="43" l="1"/>
  <c r="J15" i="38"/>
  <c r="O14" i="38"/>
  <c r="T14" i="38" s="1"/>
  <c r="O12" i="38"/>
  <c r="T38" i="43" l="1"/>
  <c r="T36" i="43" s="1"/>
  <c r="O15" i="38"/>
  <c r="T12" i="38"/>
  <c r="T15" i="38" s="1"/>
  <c r="T26" i="38" l="1"/>
  <c r="T24" i="38" s="1"/>
  <c r="S9" i="28"/>
  <c r="I9" i="28"/>
  <c r="G8" i="28"/>
  <c r="I10" i="28"/>
  <c r="K9" i="12"/>
  <c r="V6" i="28"/>
  <c r="V5" i="28"/>
  <c r="R5" i="12"/>
  <c r="M26" i="27" l="1"/>
  <c r="I19" i="32" l="1"/>
  <c r="B19" i="32"/>
  <c r="I19" i="31"/>
  <c r="B19" i="31"/>
  <c r="I21" i="30"/>
  <c r="B21" i="30"/>
  <c r="I20" i="29"/>
  <c r="B20" i="29"/>
  <c r="B20" i="12"/>
  <c r="I20" i="12" l="1"/>
  <c r="J26" i="15" l="1"/>
  <c r="L16" i="15"/>
  <c r="L15" i="15"/>
  <c r="L14" i="15"/>
  <c r="K12" i="15"/>
  <c r="K11" i="15"/>
  <c r="K10" i="15"/>
  <c r="I17" i="14"/>
  <c r="L13" i="14"/>
  <c r="L12" i="14"/>
  <c r="L11" i="14"/>
  <c r="K9" i="14"/>
  <c r="K8" i="14"/>
  <c r="K7" i="14"/>
  <c r="R5" i="14"/>
  <c r="L16" i="32"/>
  <c r="L15" i="32"/>
  <c r="L14" i="32"/>
  <c r="K12" i="32"/>
  <c r="K11" i="32"/>
  <c r="K10" i="32"/>
  <c r="R6" i="32"/>
  <c r="L14" i="31"/>
  <c r="L13" i="31"/>
  <c r="L12" i="31"/>
  <c r="K10" i="31"/>
  <c r="K9" i="31"/>
  <c r="K8" i="31"/>
  <c r="R5" i="31"/>
  <c r="L15" i="30"/>
  <c r="L14" i="30"/>
  <c r="L13" i="30"/>
  <c r="K11" i="30"/>
  <c r="K10" i="30"/>
  <c r="K9" i="30"/>
  <c r="R5" i="30"/>
  <c r="L15" i="29"/>
  <c r="L14" i="29"/>
  <c r="L13" i="29"/>
  <c r="K11" i="29"/>
  <c r="K10" i="29"/>
  <c r="K9" i="29"/>
  <c r="R5" i="29"/>
  <c r="L15" i="12"/>
  <c r="L14" i="12"/>
  <c r="L13" i="12"/>
  <c r="K11" i="12"/>
  <c r="K10" i="12"/>
  <c r="C22" i="25"/>
  <c r="C21" i="25"/>
  <c r="C20" i="25"/>
  <c r="C19" i="25"/>
  <c r="C18" i="25"/>
  <c r="C17" i="25"/>
  <c r="C16" i="25"/>
  <c r="E9" i="25"/>
  <c r="E8" i="25"/>
  <c r="E7" i="25"/>
  <c r="O5" i="24"/>
  <c r="O4" i="24"/>
  <c r="R2" i="24"/>
  <c r="L16" i="27"/>
  <c r="L15" i="27"/>
  <c r="L14" i="27"/>
  <c r="K12" i="27"/>
  <c r="K11" i="27"/>
  <c r="K10" i="27"/>
  <c r="R6" i="27"/>
  <c r="I28" i="27" l="1"/>
</calcChain>
</file>

<file path=xl/sharedStrings.xml><?xml version="1.0" encoding="utf-8"?>
<sst xmlns="http://schemas.openxmlformats.org/spreadsheetml/2006/main" count="581" uniqueCount="357">
  <si>
    <t>所在地</t>
    <rPh sb="0" eb="3">
      <t>ショザイチ</t>
    </rPh>
    <phoneticPr fontId="2"/>
  </si>
  <si>
    <t>住所</t>
    <rPh sb="0" eb="2">
      <t>ジュウショ</t>
    </rPh>
    <phoneticPr fontId="2"/>
  </si>
  <si>
    <t>氏名</t>
    <rPh sb="0" eb="2">
      <t>シメイ</t>
    </rPh>
    <phoneticPr fontId="2"/>
  </si>
  <si>
    <t>代表者役職</t>
    <rPh sb="0" eb="3">
      <t>ダイヒョウシャ</t>
    </rPh>
    <rPh sb="3" eb="5">
      <t>ヤクショク</t>
    </rPh>
    <phoneticPr fontId="2"/>
  </si>
  <si>
    <t>代表者氏名</t>
    <rPh sb="0" eb="2">
      <t>ダイヒョウ</t>
    </rPh>
    <rPh sb="2" eb="3">
      <t>シャ</t>
    </rPh>
    <rPh sb="3" eb="5">
      <t>シメイ</t>
    </rPh>
    <phoneticPr fontId="2"/>
  </si>
  <si>
    <t>電話番号</t>
    <rPh sb="0" eb="2">
      <t>デンワ</t>
    </rPh>
    <rPh sb="2" eb="4">
      <t>バンゴウ</t>
    </rPh>
    <phoneticPr fontId="2"/>
  </si>
  <si>
    <t>担当者</t>
    <rPh sb="0" eb="3">
      <t>タントウシャ</t>
    </rPh>
    <phoneticPr fontId="2"/>
  </si>
  <si>
    <t>名称</t>
    <rPh sb="0" eb="2">
      <t>メイショウ</t>
    </rPh>
    <phoneticPr fontId="2"/>
  </si>
  <si>
    <t>役職</t>
    <rPh sb="0" eb="2">
      <t>ヤクショク</t>
    </rPh>
    <phoneticPr fontId="2"/>
  </si>
  <si>
    <t>E-mail</t>
    <phoneticPr fontId="2"/>
  </si>
  <si>
    <t>名　称</t>
    <rPh sb="0" eb="1">
      <t>ナ</t>
    </rPh>
    <rPh sb="2" eb="3">
      <t>ショウ</t>
    </rPh>
    <phoneticPr fontId="2"/>
  </si>
  <si>
    <t>記</t>
    <rPh sb="0" eb="1">
      <t>シルシ</t>
    </rPh>
    <phoneticPr fontId="2"/>
  </si>
  <si>
    <t>代表者</t>
    <rPh sb="0" eb="3">
      <t>ダイヒョウシャ</t>
    </rPh>
    <phoneticPr fontId="2"/>
  </si>
  <si>
    <t>～</t>
    <phoneticPr fontId="2"/>
  </si>
  <si>
    <t>補助率</t>
    <rPh sb="0" eb="2">
      <t>ホジョ</t>
    </rPh>
    <rPh sb="2" eb="3">
      <t>リツ</t>
    </rPh>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</si>
  <si>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</si>
  <si>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</si>
  <si>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</si>
  <si>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</si>
  <si>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対象業種</t>
    <rPh sb="0" eb="2">
      <t>タイショウ</t>
    </rPh>
    <rPh sb="2" eb="4">
      <t>ギョウシュ</t>
    </rPh>
    <phoneticPr fontId="2"/>
  </si>
  <si>
    <t>従業員数</t>
    <rPh sb="0" eb="3">
      <t>ジュウギョウイン</t>
    </rPh>
    <rPh sb="3" eb="4">
      <t>スウ</t>
    </rPh>
    <phoneticPr fontId="2"/>
  </si>
  <si>
    <t>従業員数(人)</t>
  </si>
  <si>
    <t>人</t>
    <rPh sb="0" eb="1">
      <t>ニン</t>
    </rPh>
    <phoneticPr fontId="2"/>
  </si>
  <si>
    <t>千円</t>
    <rPh sb="0" eb="2">
      <t>センエン</t>
    </rPh>
    <phoneticPr fontId="2"/>
  </si>
  <si>
    <t>財産名</t>
    <rPh sb="0" eb="2">
      <t>ザイサン</t>
    </rPh>
    <rPh sb="2" eb="3">
      <t>メイ</t>
    </rPh>
    <phoneticPr fontId="2"/>
  </si>
  <si>
    <t>規格</t>
    <rPh sb="0" eb="2">
      <t>キカク</t>
    </rPh>
    <phoneticPr fontId="2"/>
  </si>
  <si>
    <t>数量</t>
    <rPh sb="0" eb="2">
      <t>スウリョウ</t>
    </rPh>
    <phoneticPr fontId="2"/>
  </si>
  <si>
    <t>取得年月日</t>
    <rPh sb="0" eb="2">
      <t>シュトク</t>
    </rPh>
    <rPh sb="2" eb="5">
      <t>ネンガッピ</t>
    </rPh>
    <phoneticPr fontId="2"/>
  </si>
  <si>
    <t>保管場所</t>
    <rPh sb="0" eb="2">
      <t>ホカン</t>
    </rPh>
    <rPh sb="2" eb="4">
      <t>バショ</t>
    </rPh>
    <phoneticPr fontId="2"/>
  </si>
  <si>
    <t>１．対象となる取得財産等</t>
    <rPh sb="2" eb="4">
      <t>タイショウ</t>
    </rPh>
    <rPh sb="7" eb="9">
      <t>シュトク</t>
    </rPh>
    <rPh sb="9" eb="11">
      <t>ザイサン</t>
    </rPh>
    <rPh sb="11" eb="12">
      <t>トウ</t>
    </rPh>
    <phoneticPr fontId="2"/>
  </si>
  <si>
    <t>２．処分の方法</t>
    <rPh sb="2" eb="4">
      <t>ショブン</t>
    </rPh>
    <rPh sb="5" eb="7">
      <t>ホウホウ</t>
    </rPh>
    <phoneticPr fontId="2"/>
  </si>
  <si>
    <t>３．処分の理由</t>
    <rPh sb="2" eb="4">
      <t>ショブン</t>
    </rPh>
    <rPh sb="5" eb="7">
      <t>リユウ</t>
    </rPh>
    <phoneticPr fontId="2"/>
  </si>
  <si>
    <t>税抜金額(円)</t>
    <rPh sb="0" eb="2">
      <t>ゼイヌキ</t>
    </rPh>
    <rPh sb="2" eb="4">
      <t>キンガク</t>
    </rPh>
    <rPh sb="5" eb="6">
      <t>エン</t>
    </rPh>
    <phoneticPr fontId="2"/>
  </si>
  <si>
    <t>交付決定日</t>
    <rPh sb="0" eb="2">
      <t>コウフ</t>
    </rPh>
    <rPh sb="2" eb="4">
      <t>ケッテイ</t>
    </rPh>
    <rPh sb="4" eb="5">
      <t>ビ</t>
    </rPh>
    <phoneticPr fontId="2"/>
  </si>
  <si>
    <t>１．設備等の導入状況</t>
    <rPh sb="2" eb="4">
      <t>セツビ</t>
    </rPh>
    <rPh sb="4" eb="5">
      <t>トウ</t>
    </rPh>
    <rPh sb="6" eb="8">
      <t>ドウニュウ</t>
    </rPh>
    <rPh sb="8" eb="10">
      <t>ジョウキョウ</t>
    </rPh>
    <phoneticPr fontId="2"/>
  </si>
  <si>
    <t>郵便番号</t>
    <rPh sb="0" eb="4">
      <t>ユウビンバンゴウ</t>
    </rPh>
    <phoneticPr fontId="2"/>
  </si>
  <si>
    <t>郵便番号</t>
    <rPh sb="0" eb="4">
      <t>ユウビンバンゴウ</t>
    </rPh>
    <phoneticPr fontId="2"/>
  </si>
  <si>
    <t>対象公募</t>
    <rPh sb="0" eb="2">
      <t>タイショウ</t>
    </rPh>
    <rPh sb="2" eb="4">
      <t>コウボ</t>
    </rPh>
    <phoneticPr fontId="2"/>
  </si>
  <si>
    <t>間接補助事業名</t>
    <rPh sb="0" eb="2">
      <t>カンセツ</t>
    </rPh>
    <rPh sb="2" eb="4">
      <t>ホジョ</t>
    </rPh>
    <rPh sb="4" eb="6">
      <t>ジギョウ</t>
    </rPh>
    <rPh sb="6" eb="7">
      <t>メイ</t>
    </rPh>
    <phoneticPr fontId="2"/>
  </si>
  <si>
    <t>島根県知事　様</t>
    <rPh sb="0" eb="3">
      <t>シマネケン</t>
    </rPh>
    <rPh sb="3" eb="5">
      <t>チジ</t>
    </rPh>
    <rPh sb="6" eb="7">
      <t>サマ</t>
    </rPh>
    <phoneticPr fontId="2"/>
  </si>
  <si>
    <t>誓約書</t>
  </si>
  <si>
    <t>記</t>
  </si>
  <si>
    <t>島根県知事　様</t>
    <rPh sb="0" eb="5">
      <t>シマネケンチジ</t>
    </rPh>
    <rPh sb="6" eb="7">
      <t>サマ</t>
    </rPh>
    <phoneticPr fontId="2"/>
  </si>
  <si>
    <t>金融機関名</t>
    <rPh sb="0" eb="5">
      <t>キンユウキカンメイ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</si>
  <si>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</si>
  <si>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</si>
  <si>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</si>
  <si>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口座名義（カナ）</t>
    <rPh sb="0" eb="4">
      <t>コウザメイギ</t>
    </rPh>
    <phoneticPr fontId="2"/>
  </si>
  <si>
    <t>新規登録・変更の別</t>
    <rPh sb="0" eb="4">
      <t>シンキトウロク</t>
    </rPh>
    <rPh sb="5" eb="7">
      <t>ヘンコウ</t>
    </rPh>
    <rPh sb="8" eb="9">
      <t>ベツ</t>
    </rPh>
    <phoneticPr fontId="2"/>
  </si>
  <si>
    <t>支店コード</t>
    <rPh sb="0" eb="2">
      <t>シテン</t>
    </rPh>
    <phoneticPr fontId="2"/>
  </si>
  <si>
    <t>振込口座登録届出書</t>
    <rPh sb="0" eb="4">
      <t>フリコミコウザ</t>
    </rPh>
    <rPh sb="4" eb="6">
      <t>トウロク</t>
    </rPh>
    <rPh sb="6" eb="9">
      <t>トドケデショ</t>
    </rPh>
    <phoneticPr fontId="2"/>
  </si>
  <si>
    <t>記</t>
    <rPh sb="0" eb="1">
      <t>キ</t>
    </rPh>
    <phoneticPr fontId="2"/>
  </si>
  <si>
    <t>対象公募</t>
    <rPh sb="0" eb="4">
      <t>タイショウコウボ</t>
    </rPh>
    <phoneticPr fontId="2"/>
  </si>
  <si>
    <t>事業概要</t>
    <rPh sb="0" eb="4">
      <t>ジギョウガイヨウ</t>
    </rPh>
    <phoneticPr fontId="2"/>
  </si>
  <si>
    <t>補助率</t>
    <rPh sb="0" eb="3">
      <t>ホジョリツ</t>
    </rPh>
    <phoneticPr fontId="2"/>
  </si>
  <si>
    <t>１．補助事業の内容</t>
    <rPh sb="2" eb="6">
      <t>ホジョジギョウ</t>
    </rPh>
    <rPh sb="7" eb="9">
      <t>ナイヨウ</t>
    </rPh>
    <phoneticPr fontId="2"/>
  </si>
  <si>
    <t>（公募回）</t>
    <rPh sb="1" eb="4">
      <t>コウボカイ</t>
    </rPh>
    <phoneticPr fontId="2"/>
  </si>
  <si>
    <t>２．補助金交付申請額</t>
    <rPh sb="2" eb="10">
      <t>ホジョキンコウフシンセイガク</t>
    </rPh>
    <phoneticPr fontId="2"/>
  </si>
  <si>
    <t>金</t>
    <rPh sb="0" eb="1">
      <t>キン</t>
    </rPh>
    <phoneticPr fontId="2"/>
  </si>
  <si>
    <t>円</t>
    <rPh sb="0" eb="1">
      <t>エン</t>
    </rPh>
    <phoneticPr fontId="2"/>
  </si>
  <si>
    <t>電話番号</t>
    <rPh sb="0" eb="4">
      <t>デンワバンゴウ</t>
    </rPh>
    <phoneticPr fontId="2"/>
  </si>
  <si>
    <t>申請者</t>
    <rPh sb="0" eb="3">
      <t>シンセイシャ</t>
    </rPh>
    <phoneticPr fontId="2"/>
  </si>
  <si>
    <t>支援機関</t>
    <rPh sb="0" eb="4">
      <t>シエンキカン</t>
    </rPh>
    <phoneticPr fontId="2"/>
  </si>
  <si>
    <t>支援機関名</t>
    <rPh sb="0" eb="5">
      <t>シエンキカンメイ</t>
    </rPh>
    <phoneticPr fontId="2"/>
  </si>
  <si>
    <t>支援担当者氏名</t>
    <rPh sb="0" eb="5">
      <t>シエンタントウシャ</t>
    </rPh>
    <rPh sb="5" eb="7">
      <t>シメイ</t>
    </rPh>
    <phoneticPr fontId="2"/>
  </si>
  <si>
    <t>電話番号</t>
    <rPh sb="0" eb="4">
      <t>デンワバンゴウ</t>
    </rPh>
    <phoneticPr fontId="2"/>
  </si>
  <si>
    <t>E-mail</t>
    <phoneticPr fontId="2"/>
  </si>
  <si>
    <t>事業協同組合</t>
    <rPh sb="0" eb="6">
      <t>ジギョウキョウドウクミアイ</t>
    </rPh>
    <phoneticPr fontId="2"/>
  </si>
  <si>
    <t>企業組合</t>
    <rPh sb="0" eb="4">
      <t>キギョウクミアイ</t>
    </rPh>
    <phoneticPr fontId="2"/>
  </si>
  <si>
    <t>商工組合</t>
    <rPh sb="0" eb="4">
      <t>ショウコウクミアイ</t>
    </rPh>
    <phoneticPr fontId="2"/>
  </si>
  <si>
    <t>申請者が応募時に入力が必要</t>
    <rPh sb="0" eb="3">
      <t>シンセイシャ</t>
    </rPh>
    <rPh sb="4" eb="7">
      <t>オウボジ</t>
    </rPh>
    <rPh sb="8" eb="10">
      <t>ニュウリョク</t>
    </rPh>
    <rPh sb="11" eb="13">
      <t>ヒツヨウ</t>
    </rPh>
    <phoneticPr fontId="2"/>
  </si>
  <si>
    <t>支援機関が応募時に入力が必要</t>
    <rPh sb="0" eb="4">
      <t>シエンキカン</t>
    </rPh>
    <rPh sb="5" eb="8">
      <t>オウボジ</t>
    </rPh>
    <rPh sb="9" eb="11">
      <t>ニュウリョク</t>
    </rPh>
    <rPh sb="12" eb="14">
      <t>ヒツヨウ</t>
    </rPh>
    <phoneticPr fontId="2"/>
  </si>
  <si>
    <t>１．取り下げの理由</t>
    <rPh sb="2" eb="3">
      <t>ト</t>
    </rPh>
    <rPh sb="4" eb="5">
      <t>サ</t>
    </rPh>
    <rPh sb="7" eb="9">
      <t>リユウ</t>
    </rPh>
    <phoneticPr fontId="2"/>
  </si>
  <si>
    <t>１．変更の理由</t>
    <rPh sb="2" eb="4">
      <t>ヘンコウ</t>
    </rPh>
    <rPh sb="5" eb="7">
      <t>リユウ</t>
    </rPh>
    <phoneticPr fontId="2"/>
  </si>
  <si>
    <t>２．変更の内容</t>
    <rPh sb="2" eb="4">
      <t>ヘンコウ</t>
    </rPh>
    <rPh sb="5" eb="7">
      <t>ナイヨウ</t>
    </rPh>
    <phoneticPr fontId="2"/>
  </si>
  <si>
    <t>１．中止・廃止の理由</t>
    <rPh sb="2" eb="4">
      <t>チュウシ</t>
    </rPh>
    <rPh sb="5" eb="7">
      <t>ハイシ</t>
    </rPh>
    <rPh sb="8" eb="10">
      <t>リユウ</t>
    </rPh>
    <phoneticPr fontId="2"/>
  </si>
  <si>
    <t>２．中止の期間・廃止の時期</t>
    <rPh sb="2" eb="4">
      <t>チュウシ</t>
    </rPh>
    <rPh sb="5" eb="7">
      <t>キカン</t>
    </rPh>
    <rPh sb="8" eb="10">
      <t>ハイシ</t>
    </rPh>
    <rPh sb="11" eb="13">
      <t>ジキ</t>
    </rPh>
    <phoneticPr fontId="2"/>
  </si>
  <si>
    <t>中止・廃止申請日</t>
    <rPh sb="0" eb="2">
      <t>チュウシ</t>
    </rPh>
    <rPh sb="3" eb="5">
      <t>ハイシ</t>
    </rPh>
    <rPh sb="5" eb="8">
      <t>シンセイビ</t>
    </rPh>
    <phoneticPr fontId="2"/>
  </si>
  <si>
    <t>№</t>
    <phoneticPr fontId="2"/>
  </si>
  <si>
    <t>設備等名称</t>
    <rPh sb="0" eb="5">
      <t>セツビトウメイショウ</t>
    </rPh>
    <phoneticPr fontId="2"/>
  </si>
  <si>
    <t>納期（年月日）</t>
    <rPh sb="0" eb="2">
      <t>ノウキ</t>
    </rPh>
    <rPh sb="3" eb="6">
      <t>ネンガッピ</t>
    </rPh>
    <phoneticPr fontId="2"/>
  </si>
  <si>
    <t>導入状況</t>
    <rPh sb="0" eb="4">
      <t>ドウニュウジョウキョウ</t>
    </rPh>
    <phoneticPr fontId="2"/>
  </si>
  <si>
    <t>納期内に納品予定</t>
    <rPh sb="0" eb="3">
      <t>ノウキナイ</t>
    </rPh>
    <rPh sb="4" eb="8">
      <t>ノウヒンヨテイ</t>
    </rPh>
    <phoneticPr fontId="2"/>
  </si>
  <si>
    <t>納品済み</t>
    <rPh sb="0" eb="2">
      <t>ノウヒン</t>
    </rPh>
    <rPh sb="2" eb="3">
      <t>ズ</t>
    </rPh>
    <phoneticPr fontId="2"/>
  </si>
  <si>
    <t>納期後に納品予定</t>
    <rPh sb="0" eb="2">
      <t>ノウキ</t>
    </rPh>
    <rPh sb="2" eb="3">
      <t>ゴ</t>
    </rPh>
    <rPh sb="4" eb="8">
      <t>ノウヒンヨテイ</t>
    </rPh>
    <phoneticPr fontId="2"/>
  </si>
  <si>
    <t>※「導入状況」には、「納品済み」、「納期内に納品予定」又は「納期後に納品予定」いずれかを記載すること。</t>
    <rPh sb="2" eb="6">
      <t>ドウニュウジョウキョウ</t>
    </rPh>
    <rPh sb="11" eb="14">
      <t>ノウヒンズ</t>
    </rPh>
    <rPh sb="18" eb="21">
      <t>ノウキナイ</t>
    </rPh>
    <rPh sb="22" eb="26">
      <t>ノウヒンヨテイ</t>
    </rPh>
    <rPh sb="27" eb="28">
      <t>マタ</t>
    </rPh>
    <rPh sb="30" eb="33">
      <t>ノウキゴ</t>
    </rPh>
    <rPh sb="34" eb="38">
      <t>ノウヒンヨテイ</t>
    </rPh>
    <rPh sb="44" eb="46">
      <t>キサイ</t>
    </rPh>
    <phoneticPr fontId="2"/>
  </si>
  <si>
    <t>２．納品予定日（時期）及び納期に間に合わない理由</t>
    <rPh sb="2" eb="7">
      <t>ノウヒンヨテイビ</t>
    </rPh>
    <rPh sb="8" eb="10">
      <t>ジキ</t>
    </rPh>
    <rPh sb="11" eb="12">
      <t>オヨ</t>
    </rPh>
    <rPh sb="13" eb="15">
      <t>ノウキ</t>
    </rPh>
    <rPh sb="16" eb="17">
      <t>マ</t>
    </rPh>
    <rPh sb="18" eb="19">
      <t>ア</t>
    </rPh>
    <rPh sb="22" eb="24">
      <t>リユウ</t>
    </rPh>
    <phoneticPr fontId="2"/>
  </si>
  <si>
    <t>（納期後に納品予定がある場合）</t>
    <phoneticPr fontId="2"/>
  </si>
  <si>
    <t>２．補助事業完了日</t>
    <rPh sb="2" eb="9">
      <t>ホジョジギョウカンリョウビ</t>
    </rPh>
    <phoneticPr fontId="2"/>
  </si>
  <si>
    <t>令和　　年　　月　　日</t>
    <rPh sb="0" eb="2">
      <t>レイワ</t>
    </rPh>
    <rPh sb="4" eb="5">
      <t>ネン</t>
    </rPh>
    <rPh sb="7" eb="8">
      <t>ガツ</t>
    </rPh>
    <rPh sb="10" eb="11">
      <t>ニチ</t>
    </rPh>
    <phoneticPr fontId="2"/>
  </si>
  <si>
    <t>島根県知事　様</t>
    <rPh sb="0" eb="5">
      <t>シマネケンチジ</t>
    </rPh>
    <rPh sb="6" eb="7">
      <t>サマ</t>
    </rPh>
    <phoneticPr fontId="2"/>
  </si>
  <si>
    <t>和暦</t>
    <rPh sb="0" eb="2">
      <t>ワレキ</t>
    </rPh>
    <phoneticPr fontId="2"/>
  </si>
  <si>
    <t>和暦</t>
    <rPh sb="0" eb="2">
      <t>ワレキ</t>
    </rPh>
    <phoneticPr fontId="2"/>
  </si>
  <si>
    <t>事業完了日</t>
    <rPh sb="0" eb="2">
      <t>ジギョウ</t>
    </rPh>
    <rPh sb="2" eb="5">
      <t>カンリョウビ</t>
    </rPh>
    <phoneticPr fontId="2"/>
  </si>
  <si>
    <t>事業終了予定日</t>
    <rPh sb="0" eb="2">
      <t>ジギョウ</t>
    </rPh>
    <rPh sb="2" eb="4">
      <t>シュウリョウ</t>
    </rPh>
    <rPh sb="4" eb="6">
      <t>ヨテイ</t>
    </rPh>
    <rPh sb="6" eb="7">
      <t>ビ</t>
    </rPh>
    <phoneticPr fontId="2"/>
  </si>
  <si>
    <t>交付申請日</t>
    <rPh sb="0" eb="2">
      <t>コウフ</t>
    </rPh>
    <rPh sb="2" eb="4">
      <t>シンセイ</t>
    </rPh>
    <rPh sb="4" eb="5">
      <t>ビ</t>
    </rPh>
    <phoneticPr fontId="2"/>
  </si>
  <si>
    <t>申請取下日</t>
    <rPh sb="0" eb="2">
      <t>シンセイ</t>
    </rPh>
    <rPh sb="2" eb="3">
      <t>ト</t>
    </rPh>
    <rPh sb="3" eb="4">
      <t>カ</t>
    </rPh>
    <rPh sb="4" eb="5">
      <t>ビ</t>
    </rPh>
    <phoneticPr fontId="2"/>
  </si>
  <si>
    <t>変更申請日</t>
    <rPh sb="0" eb="2">
      <t>ヘンコウ</t>
    </rPh>
    <rPh sb="2" eb="4">
      <t>シンセイ</t>
    </rPh>
    <rPh sb="4" eb="5">
      <t>ビ</t>
    </rPh>
    <phoneticPr fontId="2"/>
  </si>
  <si>
    <t>遂行状況報告日</t>
    <rPh sb="0" eb="2">
      <t>スイコウ</t>
    </rPh>
    <rPh sb="2" eb="4">
      <t>ジョウキョウ</t>
    </rPh>
    <rPh sb="4" eb="6">
      <t>ホウコク</t>
    </rPh>
    <rPh sb="6" eb="7">
      <t>ビ</t>
    </rPh>
    <phoneticPr fontId="2"/>
  </si>
  <si>
    <t>実績報告日</t>
    <rPh sb="0" eb="2">
      <t>ジッセキ</t>
    </rPh>
    <rPh sb="2" eb="4">
      <t>ホウコク</t>
    </rPh>
    <rPh sb="4" eb="5">
      <t>ビ</t>
    </rPh>
    <phoneticPr fontId="2"/>
  </si>
  <si>
    <t>様式第１号（別紙）</t>
    <rPh sb="0" eb="2">
      <t>ヨウシキ</t>
    </rPh>
    <rPh sb="2" eb="3">
      <t>ダイ</t>
    </rPh>
    <rPh sb="4" eb="5">
      <t>ゴウ</t>
    </rPh>
    <rPh sb="6" eb="8">
      <t>ベッシ</t>
    </rPh>
    <phoneticPr fontId="2"/>
  </si>
  <si>
    <t>中止・廃止</t>
    <phoneticPr fontId="2"/>
  </si>
  <si>
    <t>合計</t>
    <rPh sb="0" eb="2">
      <t>ゴウケイ</t>
    </rPh>
    <phoneticPr fontId="2"/>
  </si>
  <si>
    <t>※「カブシキガイシャエイビーシー」→「エイビーシー」</t>
    <phoneticPr fontId="2"/>
  </si>
  <si>
    <t>全角カナ</t>
    <rPh sb="0" eb="2">
      <t>ゼンカク</t>
    </rPh>
    <phoneticPr fontId="2"/>
  </si>
  <si>
    <t>半角数字</t>
    <rPh sb="0" eb="2">
      <t>ハンカク</t>
    </rPh>
    <rPh sb="2" eb="4">
      <t>スウジ</t>
    </rPh>
    <phoneticPr fontId="2"/>
  </si>
  <si>
    <t>「株式会社○○銀行」→「○○銀行」</t>
    <rPh sb="1" eb="5">
      <t>カブシキガイシャ</t>
    </rPh>
    <rPh sb="7" eb="9">
      <t>ギンコウ</t>
    </rPh>
    <rPh sb="14" eb="16">
      <t>ギンコウ</t>
    </rPh>
    <phoneticPr fontId="2"/>
  </si>
  <si>
    <t>申請者が応募時に入力してください（必須）</t>
    <phoneticPr fontId="2"/>
  </si>
  <si>
    <t>支援機関が応募時に入力してください（必須）</t>
    <rPh sb="0" eb="4">
      <t>シエンキカン</t>
    </rPh>
    <phoneticPr fontId="2"/>
  </si>
  <si>
    <t>事業年</t>
    <rPh sb="0" eb="2">
      <t>ジギョウ</t>
    </rPh>
    <rPh sb="2" eb="3">
      <t>ネン</t>
    </rPh>
    <phoneticPr fontId="2"/>
  </si>
  <si>
    <t>※個人事業主の場合は入力しない</t>
    <rPh sb="1" eb="6">
      <t>コジンジギョウヌシ</t>
    </rPh>
    <rPh sb="7" eb="9">
      <t>バアイ</t>
    </rPh>
    <rPh sb="10" eb="12">
      <t>ニュウリョク</t>
    </rPh>
    <phoneticPr fontId="2"/>
  </si>
  <si>
    <t>※個人・法人いずれか選択</t>
    <rPh sb="1" eb="3">
      <t>コジン</t>
    </rPh>
    <rPh sb="4" eb="6">
      <t>ホウジン</t>
    </rPh>
    <rPh sb="10" eb="12">
      <t>センタク</t>
    </rPh>
    <phoneticPr fontId="2"/>
  </si>
  <si>
    <t>※飲食・商業・サービス業等に該当する業種</t>
    <rPh sb="1" eb="3">
      <t>インショク</t>
    </rPh>
    <rPh sb="4" eb="6">
      <t>ショウギョウ</t>
    </rPh>
    <rPh sb="11" eb="13">
      <t>ギョウトウ</t>
    </rPh>
    <rPh sb="14" eb="16">
      <t>ガイトウ</t>
    </rPh>
    <rPh sb="18" eb="20">
      <t>ギョウシュ</t>
    </rPh>
    <phoneticPr fontId="2"/>
  </si>
  <si>
    <t>資本金等(千円）</t>
    <rPh sb="0" eb="3">
      <t>シホンキン</t>
    </rPh>
    <rPh sb="3" eb="4">
      <t>トウ</t>
    </rPh>
    <rPh sb="5" eb="6">
      <t>セン</t>
    </rPh>
    <rPh sb="6" eb="7">
      <t>エン</t>
    </rPh>
    <phoneticPr fontId="2"/>
  </si>
  <si>
    <t>法人・個人事業者</t>
    <rPh sb="0" eb="2">
      <t>ホウジン</t>
    </rPh>
    <rPh sb="5" eb="8">
      <t>ジギョウシャ</t>
    </rPh>
    <phoneticPr fontId="2"/>
  </si>
  <si>
    <t>事業完了日（支払い等がすべて完了した日）を入力</t>
    <rPh sb="0" eb="5">
      <t>ジギョウカンリョウビ</t>
    </rPh>
    <rPh sb="6" eb="8">
      <t>シハラ</t>
    </rPh>
    <rPh sb="9" eb="10">
      <t>トウ</t>
    </rPh>
    <rPh sb="14" eb="16">
      <t>カンリョウ</t>
    </rPh>
    <rPh sb="18" eb="19">
      <t>ヒ</t>
    </rPh>
    <rPh sb="21" eb="23">
      <t>ニュウリョク</t>
    </rPh>
    <phoneticPr fontId="2"/>
  </si>
  <si>
    <t>※個人事業者の場合：空欄</t>
    <rPh sb="1" eb="6">
      <t>コジンジギョウシャ</t>
    </rPh>
    <rPh sb="7" eb="9">
      <t>バアイ</t>
    </rPh>
    <rPh sb="10" eb="12">
      <t>クウラン</t>
    </rPh>
    <phoneticPr fontId="2"/>
  </si>
  <si>
    <t>　法人の場合：決算書に記載の「資本金」を入力</t>
    <rPh sb="1" eb="3">
      <t>ホウジン</t>
    </rPh>
    <rPh sb="4" eb="6">
      <t>バアイ</t>
    </rPh>
    <rPh sb="7" eb="10">
      <t>ケッサンショ</t>
    </rPh>
    <rPh sb="11" eb="13">
      <t>キサイ</t>
    </rPh>
    <rPh sb="15" eb="18">
      <t>シホンキン</t>
    </rPh>
    <rPh sb="20" eb="22">
      <t>ニュウリョク</t>
    </rPh>
    <phoneticPr fontId="2"/>
  </si>
  <si>
    <t>名称フリガナ</t>
    <rPh sb="0" eb="2">
      <t>メイショウ</t>
    </rPh>
    <phoneticPr fontId="2"/>
  </si>
  <si>
    <t>令和７年度補正</t>
    <rPh sb="0" eb="2">
      <t>レイワ</t>
    </rPh>
    <rPh sb="3" eb="7">
      <t>ネンドホセイ</t>
    </rPh>
    <phoneticPr fontId="2"/>
  </si>
  <si>
    <t>令和７年度補正</t>
    <rPh sb="0" eb="2">
      <t>レイワ</t>
    </rPh>
    <rPh sb="3" eb="5">
      <t>ネンド</t>
    </rPh>
    <rPh sb="5" eb="7">
      <t>ホセイ</t>
    </rPh>
    <phoneticPr fontId="2"/>
  </si>
  <si>
    <t>県からの交付決定通知書の日付を入力</t>
    <rPh sb="0" eb="1">
      <t>ケン</t>
    </rPh>
    <rPh sb="4" eb="6">
      <t>コウフ</t>
    </rPh>
    <rPh sb="6" eb="8">
      <t>ケッテイ</t>
    </rPh>
    <rPh sb="8" eb="11">
      <t>ツウチショ</t>
    </rPh>
    <rPh sb="12" eb="14">
      <t>ヒヅケ</t>
    </rPh>
    <rPh sb="15" eb="17">
      <t>ニュウリョク</t>
    </rPh>
    <phoneticPr fontId="2"/>
  </si>
  <si>
    <t>採択内容（条件）などに不服がある場合に入力（様式第４号）</t>
    <rPh sb="0" eb="2">
      <t>サイタク</t>
    </rPh>
    <rPh sb="2" eb="4">
      <t>ナイヨウ</t>
    </rPh>
    <rPh sb="5" eb="7">
      <t>ジョウケン</t>
    </rPh>
    <rPh sb="11" eb="13">
      <t>フフク</t>
    </rPh>
    <rPh sb="16" eb="18">
      <t>バアイ</t>
    </rPh>
    <rPh sb="19" eb="21">
      <t>ニュウリョク</t>
    </rPh>
    <rPh sb="22" eb="24">
      <t>ヨウシキ</t>
    </rPh>
    <rPh sb="24" eb="25">
      <t>ダイ</t>
    </rPh>
    <rPh sb="26" eb="27">
      <t>ゴウ</t>
    </rPh>
    <phoneticPr fontId="2"/>
  </si>
  <si>
    <t>交付決定後に、事業を中止・廃止する場合に入力（様式第６号）</t>
    <rPh sb="0" eb="2">
      <t>コウフ</t>
    </rPh>
    <rPh sb="2" eb="4">
      <t>ケッテイ</t>
    </rPh>
    <rPh sb="4" eb="5">
      <t>ゴ</t>
    </rPh>
    <rPh sb="7" eb="9">
      <t>ジギョウ</t>
    </rPh>
    <rPh sb="10" eb="12">
      <t>チュウシ</t>
    </rPh>
    <rPh sb="13" eb="15">
      <t>ハイシ</t>
    </rPh>
    <rPh sb="17" eb="19">
      <t>バアイ</t>
    </rPh>
    <rPh sb="20" eb="22">
      <t>ニュウリョク</t>
    </rPh>
    <rPh sb="23" eb="25">
      <t>ヨウシキ</t>
    </rPh>
    <rPh sb="25" eb="26">
      <t>ダイ</t>
    </rPh>
    <rPh sb="27" eb="28">
      <t>ゴウ</t>
    </rPh>
    <phoneticPr fontId="2"/>
  </si>
  <si>
    <t>交付決定後に、事業内容の変更申請をした場合に入力（様式第５号）</t>
    <rPh sb="14" eb="16">
      <t>シンセイ</t>
    </rPh>
    <rPh sb="19" eb="21">
      <t>バアイ</t>
    </rPh>
    <rPh sb="22" eb="24">
      <t>ニュウリョク</t>
    </rPh>
    <rPh sb="25" eb="27">
      <t>ヨウシキ</t>
    </rPh>
    <rPh sb="27" eb="28">
      <t>ダイ</t>
    </rPh>
    <rPh sb="29" eb="30">
      <t>ゴウ</t>
    </rPh>
    <phoneticPr fontId="2"/>
  </si>
  <si>
    <t>県からの変更承認通知書の文書番号を入力</t>
    <rPh sb="0" eb="1">
      <t>ケン</t>
    </rPh>
    <rPh sb="4" eb="6">
      <t>ヘンコウ</t>
    </rPh>
    <rPh sb="6" eb="8">
      <t>ショウニン</t>
    </rPh>
    <rPh sb="8" eb="11">
      <t>ツウチショ</t>
    </rPh>
    <rPh sb="12" eb="14">
      <t>ブンショ</t>
    </rPh>
    <rPh sb="14" eb="16">
      <t>バンゴウ</t>
    </rPh>
    <rPh sb="17" eb="19">
      <t>ニュウリョク</t>
    </rPh>
    <phoneticPr fontId="2"/>
  </si>
  <si>
    <t>県からの変更承認通知書の承認日を入力</t>
    <rPh sb="0" eb="1">
      <t>ケン</t>
    </rPh>
    <rPh sb="4" eb="6">
      <t>ヘンコウ</t>
    </rPh>
    <rPh sb="6" eb="8">
      <t>ショウニン</t>
    </rPh>
    <rPh sb="8" eb="11">
      <t>ツウチショ</t>
    </rPh>
    <rPh sb="12" eb="15">
      <t>ショウニンビ</t>
    </rPh>
    <rPh sb="16" eb="18">
      <t>ニュウリョク</t>
    </rPh>
    <phoneticPr fontId="2"/>
  </si>
  <si>
    <t>交付決定後に、県から報告の依頼があった場合に入力（様式第７号）</t>
    <rPh sb="0" eb="5">
      <t>コウフケッテイゴ</t>
    </rPh>
    <rPh sb="7" eb="8">
      <t>ケン</t>
    </rPh>
    <rPh sb="10" eb="12">
      <t>ホウコク</t>
    </rPh>
    <rPh sb="13" eb="15">
      <t>イライ</t>
    </rPh>
    <rPh sb="19" eb="21">
      <t>バアイ</t>
    </rPh>
    <rPh sb="22" eb="24">
      <t>ニュウリョク</t>
    </rPh>
    <rPh sb="25" eb="27">
      <t>ヨウシキ</t>
    </rPh>
    <rPh sb="27" eb="28">
      <t>ダイ</t>
    </rPh>
    <rPh sb="29" eb="30">
      <t>ゴウ</t>
    </rPh>
    <phoneticPr fontId="2"/>
  </si>
  <si>
    <t>取引店名を入力（通帳発行店ではありません）</t>
    <rPh sb="0" eb="2">
      <t>トリヒキ</t>
    </rPh>
    <rPh sb="2" eb="3">
      <t>テン</t>
    </rPh>
    <rPh sb="3" eb="4">
      <t>メイ</t>
    </rPh>
    <rPh sb="5" eb="7">
      <t>ニュウリョク</t>
    </rPh>
    <rPh sb="8" eb="10">
      <t>ツウチョウ</t>
    </rPh>
    <rPh sb="10" eb="13">
      <t>ハッコウテン</t>
    </rPh>
    <phoneticPr fontId="2"/>
  </si>
  <si>
    <t>（公募回）令和７年度補正</t>
    <rPh sb="1" eb="4">
      <t>コウボカイ</t>
    </rPh>
    <rPh sb="5" eb="7">
      <t>レイワ</t>
    </rPh>
    <rPh sb="8" eb="9">
      <t>ネン</t>
    </rPh>
    <rPh sb="9" eb="10">
      <t>ド</t>
    </rPh>
    <rPh sb="10" eb="12">
      <t>ホセイ</t>
    </rPh>
    <phoneticPr fontId="2"/>
  </si>
  <si>
    <t>（公募回）令和７年度補正</t>
    <rPh sb="1" eb="4">
      <t>コウボカイ</t>
    </rPh>
    <rPh sb="5" eb="7">
      <t>レイワ</t>
    </rPh>
    <rPh sb="8" eb="10">
      <t>ネンド</t>
    </rPh>
    <rPh sb="10" eb="12">
      <t>ホセイ</t>
    </rPh>
    <phoneticPr fontId="2"/>
  </si>
  <si>
    <t>付け</t>
    <rPh sb="0" eb="1">
      <t>ヅ</t>
    </rPh>
    <phoneticPr fontId="2"/>
  </si>
  <si>
    <t>で交付決定のあった</t>
    <rPh sb="1" eb="5">
      <t>コウフケッテイ</t>
    </rPh>
    <phoneticPr fontId="2"/>
  </si>
  <si>
    <t>したいので、同補助金</t>
    <phoneticPr fontId="2"/>
  </si>
  <si>
    <t>標記補助金について、下記のとおり</t>
    <rPh sb="10" eb="12">
      <t>カキ</t>
    </rPh>
    <phoneticPr fontId="2"/>
  </si>
  <si>
    <t>保管場所住所</t>
    <rPh sb="0" eb="2">
      <t>ホカン</t>
    </rPh>
    <rPh sb="2" eb="4">
      <t>バショ</t>
    </rPh>
    <rPh sb="4" eb="6">
      <t>ジュウショ</t>
    </rPh>
    <phoneticPr fontId="2"/>
  </si>
  <si>
    <t>２．交付要綱別表１に掲げるみなし大企業でないこと。</t>
    <phoneticPr fontId="2"/>
  </si>
  <si>
    <r>
      <rPr>
        <b/>
        <u/>
        <sz val="11"/>
        <color theme="1"/>
        <rFont val="BIZ UDゴシック"/>
        <family val="3"/>
        <charset val="128"/>
      </rPr>
      <t>当初</t>
    </r>
    <r>
      <rPr>
        <sz val="11"/>
        <color theme="1"/>
        <rFont val="BIZ UDゴシック"/>
        <family val="3"/>
        <charset val="128"/>
      </rPr>
      <t>交付決定日</t>
    </r>
    <rPh sb="0" eb="2">
      <t>トウショ</t>
    </rPh>
    <rPh sb="2" eb="4">
      <t>コウフ</t>
    </rPh>
    <rPh sb="4" eb="6">
      <t>ケッテイ</t>
    </rPh>
    <rPh sb="6" eb="7">
      <t>ビ</t>
    </rPh>
    <phoneticPr fontId="2"/>
  </si>
  <si>
    <r>
      <rPr>
        <b/>
        <u/>
        <sz val="11"/>
        <color theme="1"/>
        <rFont val="BIZ UDゴシック"/>
        <family val="3"/>
        <charset val="128"/>
      </rPr>
      <t>当初</t>
    </r>
    <r>
      <rPr>
        <sz val="11"/>
        <color theme="1"/>
        <rFont val="BIZ UDゴシック"/>
        <family val="3"/>
        <charset val="128"/>
      </rPr>
      <t>文書番号</t>
    </r>
    <rPh sb="0" eb="2">
      <t>トウショ</t>
    </rPh>
    <rPh sb="2" eb="6">
      <t>ブンショバンゴウ</t>
    </rPh>
    <phoneticPr fontId="2"/>
  </si>
  <si>
    <r>
      <rPr>
        <b/>
        <u/>
        <sz val="11"/>
        <color rgb="FFFF0000"/>
        <rFont val="BIZ UDゴシック"/>
        <family val="3"/>
        <charset val="128"/>
      </rPr>
      <t>変更</t>
    </r>
    <r>
      <rPr>
        <sz val="11"/>
        <color rgb="FFFF0000"/>
        <rFont val="BIZ UDゴシック"/>
        <family val="3"/>
        <charset val="128"/>
      </rPr>
      <t>申請承認日</t>
    </r>
    <rPh sb="0" eb="2">
      <t>ヘンコウ</t>
    </rPh>
    <rPh sb="2" eb="4">
      <t>シンセイ</t>
    </rPh>
    <rPh sb="4" eb="6">
      <t>ショウニン</t>
    </rPh>
    <rPh sb="6" eb="7">
      <t>ビ</t>
    </rPh>
    <phoneticPr fontId="2"/>
  </si>
  <si>
    <r>
      <rPr>
        <b/>
        <u/>
        <sz val="11"/>
        <rFont val="BIZ UDゴシック"/>
        <family val="3"/>
        <charset val="128"/>
      </rPr>
      <t>変更</t>
    </r>
    <r>
      <rPr>
        <sz val="11"/>
        <rFont val="BIZ UDゴシック"/>
        <family val="3"/>
        <charset val="128"/>
      </rPr>
      <t>文書番号</t>
    </r>
    <rPh sb="0" eb="2">
      <t>ヘンコウ</t>
    </rPh>
    <rPh sb="2" eb="6">
      <t>ブンショバンゴウ</t>
    </rPh>
    <phoneticPr fontId="2"/>
  </si>
  <si>
    <t>【まとめ払いメール通知】
まとめ払い内訳メールの送付を希望される方は下欄に入力してください。希望しない場合は入力不要です。</t>
    <rPh sb="4" eb="5">
      <t>バラ</t>
    </rPh>
    <rPh sb="9" eb="11">
      <t>ツウチ</t>
    </rPh>
    <rPh sb="18" eb="20">
      <t>ウチワケ</t>
    </rPh>
    <rPh sb="24" eb="26">
      <t>ソウフ</t>
    </rPh>
    <rPh sb="27" eb="29">
      <t>キボウ</t>
    </rPh>
    <rPh sb="32" eb="33">
      <t>カタ</t>
    </rPh>
    <rPh sb="34" eb="36">
      <t>カラン</t>
    </rPh>
    <rPh sb="37" eb="39">
      <t>ニュウリョク</t>
    </rPh>
    <rPh sb="46" eb="48">
      <t>キボウ</t>
    </rPh>
    <rPh sb="51" eb="53">
      <t>バアイ</t>
    </rPh>
    <rPh sb="54" eb="56">
      <t>ニュウリョク</t>
    </rPh>
    <rPh sb="56" eb="58">
      <t>フヨウ</t>
    </rPh>
    <phoneticPr fontId="2"/>
  </si>
  <si>
    <t>県からの交付決定通知書の文書番号を入力</t>
    <rPh sb="0" eb="1">
      <t>ケン</t>
    </rPh>
    <rPh sb="4" eb="11">
      <t>コウフケッテイツウチショ</t>
    </rPh>
    <rPh sb="12" eb="14">
      <t>ブンショ</t>
    </rPh>
    <rPh sb="14" eb="16">
      <t>バンゴウ</t>
    </rPh>
    <rPh sb="17" eb="19">
      <t>ニュウリョク</t>
    </rPh>
    <phoneticPr fontId="2"/>
  </si>
  <si>
    <t>飲食・商業・サービス業新事業展開支援事業</t>
    <rPh sb="0" eb="2">
      <t>インショク</t>
    </rPh>
    <rPh sb="3" eb="5">
      <t>ショウギョウ</t>
    </rPh>
    <rPh sb="10" eb="11">
      <t>ギョウ</t>
    </rPh>
    <rPh sb="11" eb="14">
      <t>シンジギョウ</t>
    </rPh>
    <rPh sb="14" eb="16">
      <t>テンカイ</t>
    </rPh>
    <rPh sb="16" eb="18">
      <t>シエン</t>
    </rPh>
    <rPh sb="18" eb="20">
      <t>ジギョウ</t>
    </rPh>
    <phoneticPr fontId="2"/>
  </si>
  <si>
    <t>事業完了後30日以内又はＲ9.1.29のいずれか早い日まで</t>
    <rPh sb="2" eb="4">
      <t>カンリョウ</t>
    </rPh>
    <rPh sb="7" eb="8">
      <t>ニチ</t>
    </rPh>
    <rPh sb="10" eb="11">
      <t>マタ</t>
    </rPh>
    <phoneticPr fontId="2"/>
  </si>
  <si>
    <t>別添　事業概要、補助対象経費及び補助金額、事業計画書のとおり</t>
    <rPh sb="0" eb="2">
      <t>ベッテン</t>
    </rPh>
    <rPh sb="3" eb="7">
      <t>ジギョウガイヨウ</t>
    </rPh>
    <rPh sb="8" eb="14">
      <t>ホジョタイショウケイヒ</t>
    </rPh>
    <rPh sb="14" eb="15">
      <t>オヨ</t>
    </rPh>
    <rPh sb="16" eb="20">
      <t>ホジョキンガク</t>
    </rPh>
    <rPh sb="21" eb="26">
      <t>ジギョウケイカクショ</t>
    </rPh>
    <phoneticPr fontId="2"/>
  </si>
  <si>
    <t>３．未納の島根県税がないこと。</t>
    <phoneticPr fontId="2"/>
  </si>
  <si>
    <t>５．一般枠、もしくは特別枠の個別要件をすべて満たしていること。</t>
    <phoneticPr fontId="2"/>
  </si>
  <si>
    <t>８．支援機関による支援体制が整っていること。</t>
    <phoneticPr fontId="2"/>
  </si>
  <si>
    <t>１．県内に主たる事業所を有し、飲食・商業・サービス業等を現に営んでいる中小企業
　者等であること。</t>
    <phoneticPr fontId="2"/>
  </si>
  <si>
    <t>４．令和８年４月以降に飲食・商業・サービス業新事業展開支援事業補助金の交付決定
　を受けていないこと。ただし、事業の中止又は廃止の承認を受けたもの及び交付決定
　の取消を受けたものを除く。</t>
    <phoneticPr fontId="2"/>
  </si>
  <si>
    <t>６．風俗営業等の規制及び業務の適正化等に関する法律（昭和23年法律第122号）第２
　条第１項第４号に規定する風俗営業及び同条第５項に規定する性風俗関連特殊営業を
　行う中小企業者等でないこと。また、これらの営業の一部を受託する中小企業者等で
　ないこと。</t>
    <phoneticPr fontId="2"/>
  </si>
  <si>
    <t>７．公序良俗に問題のある事業又は公的な資金の使途として社会通念上、不適切である
　と判断される事業を行う中小企業者等でないこと。</t>
    <phoneticPr fontId="2"/>
  </si>
  <si>
    <t>９．申請者の情報や補助事業の内容等について、島根県、事務局、支援機関の間で情報
　共有されることに同意していること。</t>
    <phoneticPr fontId="2"/>
  </si>
  <si>
    <t>10．補助事業の実施期間内及び完了後において、暴力団排除に関する次のいずれにも該
　当しないこと。</t>
    <phoneticPr fontId="2"/>
  </si>
  <si>
    <t xml:space="preserve">⑴　法人等（個人、法人又は団体をいう。）が、暴力団（暴力団員による不当な行
　為の防止等に関する法律（平成３年法律第77号）第２条第２号に規定する暴力団
　をいう。以下同じ。）であるとき又は法人等の役員等（個人である場合はその
　者、法人である場合は役員、団体である場合は代表者、理事等、その他経営に実
　質的に関与している者をいう。以下同じ。）が、暴力団員（同法第２条第６号に
　規定する暴力団員をいう。以下同じ。）であるとき。 </t>
    <phoneticPr fontId="2"/>
  </si>
  <si>
    <t>⑵　役員等が、自己、自社若しくは第三者の不正の利益を図る目的又は第三者に損
　害を加える目的をもって、暴力団又は暴力団員を利用するなどしているとき。</t>
    <phoneticPr fontId="2"/>
  </si>
  <si>
    <t>⑶　役員等が、暴力団又は暴力団員に対して、資金等を供給し、又は便宜を供与す
　るなど直接的あるいは積極的に暴力団の維持、運営に協力し、若しくは関与して
　いるとき。</t>
    <phoneticPr fontId="2"/>
  </si>
  <si>
    <t>⑷　役員等が、暴力団又は暴力団員であることを知りながらこれと社会的に非難さ
　れるべき関係を有しているとき。</t>
    <phoneticPr fontId="2"/>
  </si>
  <si>
    <t>別添：【事業概要】【補助対象経費および補助金額】</t>
    <rPh sb="0" eb="2">
      <t>ベッテン</t>
    </rPh>
    <rPh sb="4" eb="6">
      <t>ジギョウ</t>
    </rPh>
    <rPh sb="6" eb="8">
      <t>ガイヨウ</t>
    </rPh>
    <phoneticPr fontId="2"/>
  </si>
  <si>
    <t>資本金</t>
    <rPh sb="0" eb="3">
      <t>シホンキン</t>
    </rPh>
    <phoneticPr fontId="2"/>
  </si>
  <si>
    <t>補助事業名</t>
    <rPh sb="0" eb="2">
      <t>ホジョ</t>
    </rPh>
    <rPh sb="2" eb="4">
      <t>ジギョウ</t>
    </rPh>
    <rPh sb="4" eb="5">
      <t>メイ</t>
    </rPh>
    <phoneticPr fontId="2"/>
  </si>
  <si>
    <t>補助事業の
概要</t>
    <rPh sb="0" eb="2">
      <t>ホジョ</t>
    </rPh>
    <rPh sb="2" eb="4">
      <t>ジギョウ</t>
    </rPh>
    <rPh sb="6" eb="8">
      <t>ガイヨウ</t>
    </rPh>
    <phoneticPr fontId="2"/>
  </si>
  <si>
    <t>補助事業期間</t>
    <rPh sb="0" eb="2">
      <t>ホジョ</t>
    </rPh>
    <rPh sb="2" eb="4">
      <t>ジギョウ</t>
    </rPh>
    <rPh sb="4" eb="6">
      <t>キカン</t>
    </rPh>
    <phoneticPr fontId="2"/>
  </si>
  <si>
    <t>コロナ関連融資利用の有無</t>
    <rPh sb="3" eb="5">
      <t>カンレン</t>
    </rPh>
    <rPh sb="5" eb="7">
      <t>ユウシ</t>
    </rPh>
    <rPh sb="7" eb="9">
      <t>リヨウ</t>
    </rPh>
    <rPh sb="10" eb="12">
      <t>ウム</t>
    </rPh>
    <phoneticPr fontId="2"/>
  </si>
  <si>
    <t>融資名　</t>
    <phoneticPr fontId="2"/>
  </si>
  <si>
    <t>補助対象経費</t>
    <rPh sb="0" eb="2">
      <t>ホジョ</t>
    </rPh>
    <rPh sb="2" eb="4">
      <t>タイショウ</t>
    </rPh>
    <rPh sb="4" eb="6">
      <t>ケイヒ</t>
    </rPh>
    <phoneticPr fontId="2"/>
  </si>
  <si>
    <t>①
対象経費</t>
    <rPh sb="2" eb="4">
      <t>タイショウ</t>
    </rPh>
    <rPh sb="4" eb="6">
      <t>ケイヒ</t>
    </rPh>
    <phoneticPr fontId="2"/>
  </si>
  <si>
    <t>②
消費税</t>
    <rPh sb="2" eb="5">
      <t>ショウヒゼイ</t>
    </rPh>
    <phoneticPr fontId="2"/>
  </si>
  <si>
    <t>①-②
補助対象経費</t>
    <rPh sb="4" eb="6">
      <t>ホジョ</t>
    </rPh>
    <rPh sb="6" eb="8">
      <t>タイショウ</t>
    </rPh>
    <rPh sb="8" eb="10">
      <t>ケイヒ</t>
    </rPh>
    <phoneticPr fontId="2"/>
  </si>
  <si>
    <t>設備導入費</t>
    <rPh sb="0" eb="5">
      <t>セツビドウニュウヒ</t>
    </rPh>
    <phoneticPr fontId="2"/>
  </si>
  <si>
    <t>設備に関連する備品費</t>
    <phoneticPr fontId="2"/>
  </si>
  <si>
    <t>施設改修費</t>
    <rPh sb="0" eb="5">
      <t>シセツカイシュウヒ</t>
    </rPh>
    <phoneticPr fontId="2"/>
  </si>
  <si>
    <r>
      <t>【補助対象経費明細】</t>
    </r>
    <r>
      <rPr>
        <b/>
        <sz val="11"/>
        <color rgb="FFFF0000"/>
        <rFont val="Yu Gothic"/>
        <family val="3"/>
        <charset val="128"/>
        <scheme val="minor"/>
      </rPr>
      <t>※見積書の添付必須</t>
    </r>
    <rPh sb="7" eb="9">
      <t>メイサイ</t>
    </rPh>
    <rPh sb="11" eb="14">
      <t>ミツモリショ</t>
    </rPh>
    <rPh sb="15" eb="17">
      <t>テンプ</t>
    </rPh>
    <rPh sb="17" eb="19">
      <t>ヒッス</t>
    </rPh>
    <phoneticPr fontId="2"/>
  </si>
  <si>
    <t>費　目</t>
    <rPh sb="0" eb="1">
      <t>ヒ</t>
    </rPh>
    <rPh sb="2" eb="3">
      <t>メ</t>
    </rPh>
    <phoneticPr fontId="2"/>
  </si>
  <si>
    <t>用途</t>
    <rPh sb="0" eb="2">
      <t>ヨウト</t>
    </rPh>
    <phoneticPr fontId="2"/>
  </si>
  <si>
    <t>品目名</t>
    <rPh sb="0" eb="2">
      <t>ヒンモク</t>
    </rPh>
    <rPh sb="2" eb="3">
      <t>メイ</t>
    </rPh>
    <phoneticPr fontId="2"/>
  </si>
  <si>
    <t>対象経費
（円・税込）</t>
    <rPh sb="0" eb="2">
      <t>タイショウ</t>
    </rPh>
    <rPh sb="2" eb="4">
      <t>ケイヒ</t>
    </rPh>
    <rPh sb="6" eb="7">
      <t>エン</t>
    </rPh>
    <rPh sb="8" eb="10">
      <t>ゼイコ</t>
    </rPh>
    <phoneticPr fontId="2"/>
  </si>
  <si>
    <t>設備導入費</t>
  </si>
  <si>
    <t>設備に関連する備品費</t>
  </si>
  <si>
    <t>施設改修費</t>
  </si>
  <si>
    <t>必要に応じて、この上に行を追加</t>
    <rPh sb="0" eb="2">
      <t>ヒツヨウ</t>
    </rPh>
    <rPh sb="3" eb="4">
      <t>オウ</t>
    </rPh>
    <rPh sb="9" eb="10">
      <t>ウエ</t>
    </rPh>
    <rPh sb="11" eb="12">
      <t>ギョウ</t>
    </rPh>
    <rPh sb="13" eb="15">
      <t>ツイカ</t>
    </rPh>
    <phoneticPr fontId="2"/>
  </si>
  <si>
    <t>補助金額</t>
    <rPh sb="0" eb="3">
      <t>ホジョキン</t>
    </rPh>
    <rPh sb="3" eb="4">
      <t>ガク</t>
    </rPh>
    <phoneticPr fontId="2"/>
  </si>
  <si>
    <t>本事業で投資を行う取組の３年後までの年間売上計画(円)</t>
    <rPh sb="0" eb="3">
      <t>ホンジギョウ</t>
    </rPh>
    <rPh sb="4" eb="6">
      <t>トウシ</t>
    </rPh>
    <rPh sb="7" eb="8">
      <t>オコナ</t>
    </rPh>
    <rPh sb="9" eb="11">
      <t>トリク</t>
    </rPh>
    <rPh sb="13" eb="15">
      <t>ネンゴ</t>
    </rPh>
    <rPh sb="18" eb="20">
      <t>ネンカン</t>
    </rPh>
    <rPh sb="20" eb="22">
      <t>ウリアゲ</t>
    </rPh>
    <rPh sb="22" eb="24">
      <t>ケイカク</t>
    </rPh>
    <rPh sb="25" eb="26">
      <t>エン</t>
    </rPh>
    <phoneticPr fontId="2"/>
  </si>
  <si>
    <t>１年目</t>
    <rPh sb="1" eb="3">
      <t>ネンメ</t>
    </rPh>
    <phoneticPr fontId="2"/>
  </si>
  <si>
    <t>２年目</t>
    <rPh sb="1" eb="3">
      <t>ネンメ</t>
    </rPh>
    <phoneticPr fontId="2"/>
  </si>
  <si>
    <t>３年目</t>
    <rPh sb="1" eb="3">
      <t>ネンメ</t>
    </rPh>
    <phoneticPr fontId="2"/>
  </si>
  <si>
    <t>　島根県飲食・商業・サービス業新事業展開支援事業補助金の振込口座を下記のとおり届け出ます。</t>
    <rPh sb="15" eb="20">
      <t>シンジギョウテンカイ</t>
    </rPh>
    <rPh sb="28" eb="32">
      <t>フリコミコウザ</t>
    </rPh>
    <rPh sb="33" eb="35">
      <t>カキ</t>
    </rPh>
    <rPh sb="39" eb="40">
      <t>トド</t>
    </rPh>
    <rPh sb="41" eb="42">
      <t>デ</t>
    </rPh>
    <phoneticPr fontId="2"/>
  </si>
  <si>
    <t>島根県飲食・商業・サービス業新事業展開支援事業補助金
補助事業　調査書・支援計画書</t>
    <rPh sb="0" eb="5">
      <t>シマネケンインショク</t>
    </rPh>
    <rPh sb="6" eb="8">
      <t>ショウギョウ</t>
    </rPh>
    <rPh sb="14" eb="17">
      <t>シンジギョウ</t>
    </rPh>
    <rPh sb="17" eb="19">
      <t>テンカイ</t>
    </rPh>
    <rPh sb="19" eb="21">
      <t>シエン</t>
    </rPh>
    <rPh sb="21" eb="23">
      <t>ジギョウ</t>
    </rPh>
    <rPh sb="23" eb="26">
      <t>ホジョキン</t>
    </rPh>
    <rPh sb="27" eb="31">
      <t>ホジョジギョウ</t>
    </rPh>
    <rPh sb="32" eb="35">
      <t>チョウサショ</t>
    </rPh>
    <rPh sb="36" eb="41">
      <t>シエンケイカクショ</t>
    </rPh>
    <phoneticPr fontId="2"/>
  </si>
  <si>
    <t>支援機関名：</t>
    <rPh sb="0" eb="5">
      <t>シエンキカンメイ</t>
    </rPh>
    <phoneticPr fontId="2"/>
  </si>
  <si>
    <t>担当指導員名：</t>
    <rPh sb="0" eb="6">
      <t>タントウシドウインメイ</t>
    </rPh>
    <phoneticPr fontId="2"/>
  </si>
  <si>
    <t>１．申請事業者</t>
    <rPh sb="2" eb="7">
      <t>シンセイジギョウシャ</t>
    </rPh>
    <phoneticPr fontId="2"/>
  </si>
  <si>
    <t>〒</t>
    <phoneticPr fontId="2"/>
  </si>
  <si>
    <t>事業者名</t>
    <rPh sb="0" eb="4">
      <t>ジギョウシャメイ</t>
    </rPh>
    <phoneticPr fontId="2"/>
  </si>
  <si>
    <t>氏　名</t>
    <rPh sb="0" eb="1">
      <t>ウジ</t>
    </rPh>
    <rPh sb="2" eb="3">
      <t>ナ</t>
    </rPh>
    <phoneticPr fontId="2"/>
  </si>
  <si>
    <t>２．資格</t>
    <rPh sb="2" eb="4">
      <t>シカク</t>
    </rPh>
    <phoneticPr fontId="2"/>
  </si>
  <si>
    <t>⑴　事業者の区分　　※該当に●印</t>
    <rPh sb="2" eb="5">
      <t>ジギョウシャ</t>
    </rPh>
    <rPh sb="6" eb="8">
      <t>クブン</t>
    </rPh>
    <rPh sb="11" eb="13">
      <t>ガイトウ</t>
    </rPh>
    <rPh sb="15" eb="16">
      <t>シルシ</t>
    </rPh>
    <phoneticPr fontId="2"/>
  </si>
  <si>
    <t>中小企業者</t>
    <rPh sb="0" eb="5">
      <t>チュウショウキギョウシャ</t>
    </rPh>
    <phoneticPr fontId="2"/>
  </si>
  <si>
    <t>協業組合</t>
    <rPh sb="0" eb="2">
      <t>キョウギョウ</t>
    </rPh>
    <rPh sb="2" eb="4">
      <t>クミアイ</t>
    </rPh>
    <phoneticPr fontId="2"/>
  </si>
  <si>
    <t>特定非営利活動法人</t>
    <rPh sb="0" eb="5">
      <t>トクテイヒエイリ</t>
    </rPh>
    <rPh sb="5" eb="9">
      <t>カツドウホウジン</t>
    </rPh>
    <phoneticPr fontId="2"/>
  </si>
  <si>
    <t>⑵　確認事項　　※可・妥当：●　　問題あり・不可・妥当性に欠ける：×</t>
    <rPh sb="2" eb="4">
      <t>カクニン</t>
    </rPh>
    <rPh sb="4" eb="6">
      <t>ジコウ</t>
    </rPh>
    <rPh sb="9" eb="10">
      <t>カ</t>
    </rPh>
    <rPh sb="11" eb="13">
      <t>ダトウ</t>
    </rPh>
    <rPh sb="17" eb="19">
      <t>モンダイ</t>
    </rPh>
    <rPh sb="22" eb="24">
      <t>フカ</t>
    </rPh>
    <rPh sb="25" eb="28">
      <t>ダトウセイ</t>
    </rPh>
    <rPh sb="29" eb="30">
      <t>カ</t>
    </rPh>
    <phoneticPr fontId="2"/>
  </si>
  <si>
    <t>①飲食・商業・サービス業等を現に営む事業者である</t>
    <phoneticPr fontId="2"/>
  </si>
  <si>
    <t>②みなし大企業でない</t>
    <phoneticPr fontId="2"/>
  </si>
  <si>
    <t>③暴力団等の反社会的勢力との関係を有していない</t>
    <phoneticPr fontId="2"/>
  </si>
  <si>
    <t>④宗教活動や政治活動を目的としていない</t>
    <phoneticPr fontId="2"/>
  </si>
  <si>
    <t>⑤応募書類に虚偽の記載がなく、規定に違反または不正行為は無い</t>
    <phoneticPr fontId="2"/>
  </si>
  <si>
    <t>⑥事業計画書に記されている事業に事前着手していない</t>
    <phoneticPr fontId="2"/>
  </si>
  <si>
    <t>⑦同一事業で県の他の補助金の交付決定または交付を受けていない</t>
    <phoneticPr fontId="2"/>
  </si>
  <si>
    <t>⑧令和８年４月以降に飲食・商業・サービス業新事業展開支援事業補助金を活用していない</t>
    <phoneticPr fontId="2"/>
  </si>
  <si>
    <t>⑨本事業の取組内容は申請者にとって新たな取組である</t>
    <phoneticPr fontId="2"/>
  </si>
  <si>
    <r>
      <rPr>
        <sz val="12"/>
        <color theme="1"/>
        <rFont val="Segoe UI Symbol"/>
        <family val="1"/>
      </rPr>
      <t>➉</t>
    </r>
    <r>
      <rPr>
        <sz val="12"/>
        <color theme="1"/>
        <rFont val="BIZ UD明朝 Medium"/>
        <family val="1"/>
        <charset val="128"/>
      </rPr>
      <t>支援機関として、本事業の取組を伴走支援する</t>
    </r>
    <phoneticPr fontId="2"/>
  </si>
  <si>
    <t>３．補助事業の内容</t>
    <rPh sb="2" eb="6">
      <t>ホジョジギョウ</t>
    </rPh>
    <rPh sb="7" eb="9">
      <t>ナイヨウ</t>
    </rPh>
    <phoneticPr fontId="2"/>
  </si>
  <si>
    <t>⑴ 本事業で取り組む事業の業種</t>
    <phoneticPr fontId="2"/>
  </si>
  <si>
    <t>⑵ 今回の取組により売上の回復が期待できる</t>
    <phoneticPr fontId="2"/>
  </si>
  <si>
    <t>⑶ 補助対象経費の発注先</t>
    <phoneticPr fontId="2"/>
  </si>
  <si>
    <t>⑷ 補助対象経費の積算</t>
    <phoneticPr fontId="2"/>
  </si>
  <si>
    <t>⑸ 事業資金を借入金で賄う場合の資金調達
　※自己資金で賄う計画の場合も資金確保の妥当性を記載</t>
    <phoneticPr fontId="2"/>
  </si>
  <si>
    <t>⑹ 補助事業の実施体制</t>
    <phoneticPr fontId="2"/>
  </si>
  <si>
    <t>４．申請事業者に対するこれまでの支援状況と今後の支援計画</t>
    <rPh sb="2" eb="7">
      <t>シンセイジギョウシャ</t>
    </rPh>
    <rPh sb="8" eb="9">
      <t>タイ</t>
    </rPh>
    <rPh sb="16" eb="18">
      <t>シエン</t>
    </rPh>
    <rPh sb="18" eb="20">
      <t>ジョウキョウ</t>
    </rPh>
    <rPh sb="21" eb="23">
      <t>コンゴ</t>
    </rPh>
    <rPh sb="24" eb="28">
      <t>シエンケイカク</t>
    </rPh>
    <phoneticPr fontId="2"/>
  </si>
  <si>
    <t>⑴　これまでの支援状況</t>
    <rPh sb="7" eb="11">
      <t>シエンジョウキョウ</t>
    </rPh>
    <phoneticPr fontId="2"/>
  </si>
  <si>
    <t>⑵　今後の支援計画</t>
    <rPh sb="2" eb="4">
      <t>コンゴ</t>
    </rPh>
    <rPh sb="5" eb="9">
      <t>シエンケイカク</t>
    </rPh>
    <phoneticPr fontId="2"/>
  </si>
  <si>
    <t>島根県飲食・商業・サービス業新事業展開支援事業補助金
交付申請書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コウフシンセイショ</t>
    </rPh>
    <phoneticPr fontId="2"/>
  </si>
  <si>
    <t>島根県飲食・商業・サービス業新事業展開支援事業補助金
交付申請取下届出書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29">
      <t>コウフ</t>
    </rPh>
    <rPh sb="29" eb="31">
      <t>シンセイ</t>
    </rPh>
    <rPh sb="31" eb="32">
      <t>ト</t>
    </rPh>
    <rPh sb="32" eb="33">
      <t>サ</t>
    </rPh>
    <rPh sb="33" eb="36">
      <t>トドケデショ</t>
    </rPh>
    <phoneticPr fontId="2"/>
  </si>
  <si>
    <t>島根県飲食・商業・サービス業新事業展開支援事業補助金
変更承認申請書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ヘンコウショウニン</t>
    </rPh>
    <rPh sb="31" eb="34">
      <t>シンセイショ</t>
    </rPh>
    <phoneticPr fontId="2"/>
  </si>
  <si>
    <t>島根県飲食・商業・サービス業新事業展開支援事業補助金</t>
    <rPh sb="0" eb="3">
      <t>シマネケン</t>
    </rPh>
    <rPh sb="3" eb="5">
      <t>インショク</t>
    </rPh>
    <rPh sb="6" eb="8">
      <t>ショウギョウ</t>
    </rPh>
    <rPh sb="14" eb="17">
      <t>シンジギョウ</t>
    </rPh>
    <rPh sb="17" eb="19">
      <t>テンカイ</t>
    </rPh>
    <rPh sb="19" eb="21">
      <t>シエン</t>
    </rPh>
    <rPh sb="21" eb="23">
      <t>ジギョウ</t>
    </rPh>
    <rPh sb="23" eb="26">
      <t>ホジョキン</t>
    </rPh>
    <phoneticPr fontId="2"/>
  </si>
  <si>
    <t>承認申請書</t>
    <rPh sb="0" eb="5">
      <t>ショウニンシンセイショ</t>
    </rPh>
    <phoneticPr fontId="2"/>
  </si>
  <si>
    <t>島根県飲食・商業・サービス業新事業展開支援事業補助金
遂行状況報告書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スイコウジョウキョウ</t>
    </rPh>
    <rPh sb="31" eb="34">
      <t>ホウコクショ</t>
    </rPh>
    <phoneticPr fontId="2"/>
  </si>
  <si>
    <t>名称：</t>
    <rPh sb="0" eb="2">
      <t>メイショウ</t>
    </rPh>
    <phoneticPr fontId="2"/>
  </si>
  <si>
    <t>島根県飲食・商業・サービス業新事業展開支援事業補助金
実績報告書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ジッセキホウコクショ</t>
    </rPh>
    <phoneticPr fontId="2"/>
  </si>
  <si>
    <t>１．事業名</t>
    <rPh sb="2" eb="5">
      <t>ジギョウメイ</t>
    </rPh>
    <phoneticPr fontId="2"/>
  </si>
  <si>
    <t>作成日</t>
    <rPh sb="0" eb="3">
      <t>サクセイビ</t>
    </rPh>
    <phoneticPr fontId="2"/>
  </si>
  <si>
    <t>３．事業の成果</t>
    <rPh sb="2" eb="4">
      <t>ジギョウ</t>
    </rPh>
    <rPh sb="5" eb="7">
      <t>セイカ</t>
    </rPh>
    <phoneticPr fontId="2"/>
  </si>
  <si>
    <t>別添のとおり</t>
    <rPh sb="0" eb="2">
      <t>ベッテン</t>
    </rPh>
    <phoneticPr fontId="2"/>
  </si>
  <si>
    <t>４．補助金実績額</t>
    <rPh sb="2" eb="5">
      <t>ホジョキン</t>
    </rPh>
    <rPh sb="5" eb="8">
      <t>ジッセキガク</t>
    </rPh>
    <phoneticPr fontId="2"/>
  </si>
  <si>
    <t>別添「補助対象経費および補助金額」のとおり</t>
    <rPh sb="0" eb="2">
      <t>ベッテン</t>
    </rPh>
    <rPh sb="3" eb="9">
      <t>ホジョタイショウケイヒ</t>
    </rPh>
    <rPh sb="12" eb="16">
      <t>ホジョキンガク</t>
    </rPh>
    <phoneticPr fontId="2"/>
  </si>
  <si>
    <t>島根県飲食・商業・サービス業新事業展開支援事業補助金
取得財産等管理台帳</t>
    <rPh sb="14" eb="23">
      <t>シンジギョウテンカイシエンジギョウ</t>
    </rPh>
    <rPh sb="23" eb="26">
      <t>ホジョキン</t>
    </rPh>
    <phoneticPr fontId="2"/>
  </si>
  <si>
    <t>島根県飲食・商業・サービス業新事業展開支援事業補助金
取得財産等処分承認申請書</t>
    <rPh sb="14" eb="19">
      <t>シンジギョウテンカイ</t>
    </rPh>
    <rPh sb="19" eb="23">
      <t>シエンジギョウ</t>
    </rPh>
    <rPh sb="23" eb="26">
      <t>ホジョキン</t>
    </rPh>
    <phoneticPr fontId="2"/>
  </si>
  <si>
    <t>２．事業期間</t>
    <rPh sb="2" eb="6">
      <t>ジギョウキカン</t>
    </rPh>
    <phoneticPr fontId="2"/>
  </si>
  <si>
    <t>　年　　　月　　　日</t>
    <rPh sb="1" eb="2">
      <t>ネン</t>
    </rPh>
    <rPh sb="5" eb="6">
      <t>ガツ</t>
    </rPh>
    <rPh sb="9" eb="10">
      <t>ニチ</t>
    </rPh>
    <phoneticPr fontId="2"/>
  </si>
  <si>
    <t>３．事業化の状況について</t>
    <rPh sb="2" eb="4">
      <t>ジギョウ</t>
    </rPh>
    <rPh sb="4" eb="5">
      <t>カ</t>
    </rPh>
    <rPh sb="6" eb="8">
      <t>ジョウキョウ</t>
    </rPh>
    <phoneticPr fontId="2"/>
  </si>
  <si>
    <t>対象とする
取組や部門等</t>
    <rPh sb="0" eb="2">
      <t>タイショウ</t>
    </rPh>
    <rPh sb="6" eb="8">
      <t>トリクミ</t>
    </rPh>
    <rPh sb="9" eb="12">
      <t>ブモントウ</t>
    </rPh>
    <phoneticPr fontId="2"/>
  </si>
  <si>
    <t>　⑴ 売上の状況</t>
    <rPh sb="3" eb="5">
      <t>ウリアゲ</t>
    </rPh>
    <rPh sb="6" eb="8">
      <t>ジョウキョウ</t>
    </rPh>
    <phoneticPr fontId="2"/>
  </si>
  <si>
    <t>　⑵ 従業員数の状況</t>
    <rPh sb="3" eb="7">
      <t>ジュウギョウインスウ</t>
    </rPh>
    <rPh sb="8" eb="10">
      <t>ジョウキョウ</t>
    </rPh>
    <phoneticPr fontId="2"/>
  </si>
  <si>
    <t>正社員（専従者含）</t>
    <rPh sb="0" eb="3">
      <t>セイシャイン</t>
    </rPh>
    <rPh sb="4" eb="7">
      <t>センジュウシャ</t>
    </rPh>
    <rPh sb="7" eb="8">
      <t>フク</t>
    </rPh>
    <phoneticPr fontId="2"/>
  </si>
  <si>
    <t>年</t>
    <rPh sb="0" eb="1">
      <t>ネン</t>
    </rPh>
    <phoneticPr fontId="2"/>
  </si>
  <si>
    <t>月</t>
    <rPh sb="0" eb="1">
      <t>ガツ</t>
    </rPh>
    <phoneticPr fontId="2"/>
  </si>
  <si>
    <t>日</t>
    <rPh sb="0" eb="1">
      <t>ニチ</t>
    </rPh>
    <phoneticPr fontId="2"/>
  </si>
  <si>
    <t>様式第１号（別紙２）</t>
    <rPh sb="0" eb="2">
      <t>ヨウシキ</t>
    </rPh>
    <rPh sb="2" eb="3">
      <t>ダイ</t>
    </rPh>
    <rPh sb="4" eb="5">
      <t>ゴウ</t>
    </rPh>
    <rPh sb="6" eb="8">
      <t>ベッシ</t>
    </rPh>
    <phoneticPr fontId="2"/>
  </si>
  <si>
    <t>施設の所有権に関する誓約事項</t>
    <rPh sb="0" eb="2">
      <t>シセツ</t>
    </rPh>
    <rPh sb="3" eb="6">
      <t>ショユウケン</t>
    </rPh>
    <rPh sb="7" eb="8">
      <t>カン</t>
    </rPh>
    <rPh sb="10" eb="12">
      <t>セイヤク</t>
    </rPh>
    <rPh sb="12" eb="14">
      <t>ジコウ</t>
    </rPh>
    <phoneticPr fontId="2"/>
  </si>
  <si>
    <t>　当社（個人である場合は私、団体である場合は当団体）は、補助金の交付を申請するにあたって、下記について誓約いたします。
　この誓約が虚偽であり、またはこの誓約に反したことにより、当社が不利益を被ることになっても、異議は一切申し立てません。</t>
    <rPh sb="1" eb="3">
      <t>トウシャ</t>
    </rPh>
    <rPh sb="4" eb="6">
      <t>コジン</t>
    </rPh>
    <rPh sb="9" eb="11">
      <t>バアイ</t>
    </rPh>
    <rPh sb="12" eb="13">
      <t>ワタシ</t>
    </rPh>
    <rPh sb="14" eb="16">
      <t>ダンタイ</t>
    </rPh>
    <rPh sb="19" eb="21">
      <t>バアイ</t>
    </rPh>
    <rPh sb="22" eb="23">
      <t>トウ</t>
    </rPh>
    <rPh sb="23" eb="25">
      <t>ダンタイ</t>
    </rPh>
    <rPh sb="28" eb="31">
      <t>ホジョキン</t>
    </rPh>
    <rPh sb="32" eb="34">
      <t>コウフ</t>
    </rPh>
    <rPh sb="35" eb="37">
      <t>シンセイ</t>
    </rPh>
    <rPh sb="45" eb="47">
      <t>カキ</t>
    </rPh>
    <rPh sb="51" eb="53">
      <t>セイヤク</t>
    </rPh>
    <rPh sb="63" eb="65">
      <t>セイヤク</t>
    </rPh>
    <rPh sb="66" eb="68">
      <t>キョギ</t>
    </rPh>
    <rPh sb="77" eb="79">
      <t>セイヤク</t>
    </rPh>
    <rPh sb="80" eb="81">
      <t>ハン</t>
    </rPh>
    <rPh sb="89" eb="91">
      <t>トウシャ</t>
    </rPh>
    <rPh sb="92" eb="95">
      <t>フリエキ</t>
    </rPh>
    <rPh sb="96" eb="97">
      <t>コウム</t>
    </rPh>
    <rPh sb="106" eb="108">
      <t>イギ</t>
    </rPh>
    <rPh sb="109" eb="111">
      <t>イッサイ</t>
    </rPh>
    <rPh sb="111" eb="112">
      <t>モウ</t>
    </rPh>
    <rPh sb="113" eb="114">
      <t>タ</t>
    </rPh>
    <phoneticPr fontId="2"/>
  </si>
  <si>
    <t>　補助対象経費として計上する施設改修費の対象施設は、当社または役員等（個人の場合はその者、法人の場合は役員、団体の場合は代表者、理事等、その他の経営に実質的に関与している者をいう。）である以下の者が所有権を有しています。</t>
    <phoneticPr fontId="2"/>
  </si>
  <si>
    <t>対象施設</t>
    <rPh sb="0" eb="4">
      <t>タイショウシセツ</t>
    </rPh>
    <phoneticPr fontId="2"/>
  </si>
  <si>
    <t>所有権者</t>
    <rPh sb="0" eb="4">
      <t>ショユウケンシャ</t>
    </rPh>
    <phoneticPr fontId="2"/>
  </si>
  <si>
    <t>続柄・役職等※</t>
    <rPh sb="0" eb="2">
      <t>ツヅキガラ</t>
    </rPh>
    <rPh sb="3" eb="6">
      <t>ヤクショクトウ</t>
    </rPh>
    <phoneticPr fontId="2"/>
  </si>
  <si>
    <t>※所有権者が法人や団体である場合は「続柄・役職等」の記載は不要</t>
    <rPh sb="1" eb="5">
      <t>ショユウケンシャ</t>
    </rPh>
    <rPh sb="6" eb="8">
      <t>ホウジン</t>
    </rPh>
    <rPh sb="9" eb="11">
      <t>ダンタイ</t>
    </rPh>
    <rPh sb="14" eb="16">
      <t>バアイ</t>
    </rPh>
    <rPh sb="18" eb="20">
      <t>ツヅキガラ</t>
    </rPh>
    <rPh sb="21" eb="23">
      <t>ヤクショク</t>
    </rPh>
    <rPh sb="23" eb="24">
      <t>トウ</t>
    </rPh>
    <rPh sb="26" eb="28">
      <t>キサイ</t>
    </rPh>
    <rPh sb="29" eb="31">
      <t>フヨウ</t>
    </rPh>
    <phoneticPr fontId="2"/>
  </si>
  <si>
    <t>申請者の</t>
    <rPh sb="0" eb="3">
      <t>シンセイシャ</t>
    </rPh>
    <phoneticPr fontId="2"/>
  </si>
  <si>
    <t>島根県飲食・商業・サービス業新事業展開支援事業補助金
事業化状況報告書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0">
      <t>ジギョウカ</t>
    </rPh>
    <rPh sb="30" eb="34">
      <t>ジョウキョウホウコク</t>
    </rPh>
    <rPh sb="34" eb="35">
      <t>ショ</t>
    </rPh>
    <phoneticPr fontId="2"/>
  </si>
  <si>
    <t>様式第１号（第７条関係）【支援機関経由】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</si>
  <si>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様式第２号（第７条関係）【支援機関が作成】</t>
    <rPh sb="0" eb="2">
      <t>ヨウシキ</t>
    </rPh>
    <rPh sb="2" eb="3">
      <t>ダイ</t>
    </rPh>
    <rPh sb="4" eb="5">
      <t>ゴウ</t>
    </rPh>
    <rPh sb="6" eb="7">
      <t>ダイ</t>
    </rPh>
    <rPh sb="8" eb="9">
      <t>ジョウ</t>
    </rPh>
    <rPh sb="9" eb="11">
      <t>カンケイ</t>
    </rPh>
    <rPh sb="13" eb="17">
      <t>シエンキカン</t>
    </rPh>
    <rPh sb="18" eb="20">
      <t>サクセイ</t>
    </rPh>
    <phoneticPr fontId="2"/>
  </si>
  <si>
    <t>様式第４号（第９条関係）【支援機関経由】</t>
    <rPh sb="0" eb="2">
      <t>ヨウシキ</t>
    </rPh>
    <rPh sb="2" eb="3">
      <t>ダイ</t>
    </rPh>
    <rPh sb="4" eb="5">
      <t>ゴウ</t>
    </rPh>
    <rPh sb="6" eb="7">
      <t>ダイ</t>
    </rPh>
    <rPh sb="8" eb="9">
      <t>ジョウ</t>
    </rPh>
    <rPh sb="9" eb="11">
      <t>カンケイ</t>
    </rPh>
    <rPh sb="13" eb="19">
      <t>シエンキカンケイユ</t>
    </rPh>
    <phoneticPr fontId="2"/>
  </si>
  <si>
    <t>標記補助金について、同補助金交付要綱第９条の規定により、下記のとおり申請を取り下げます。</t>
    <phoneticPr fontId="2"/>
  </si>
  <si>
    <t>　島根県飲食・商業・サービス業新事業展開支援事業補助金交付要綱（交付要綱）第７条の規定に基づき、補助金の交付申請をするにあたり、下記の事項について誓約します。</t>
    <phoneticPr fontId="2"/>
  </si>
  <si>
    <t>　標記補助金について、同補助金交付要綱第７条の規定に基づき、下記のとおり申請します。</t>
    <rPh sb="1" eb="6">
      <t>ヒョウキホジョキン</t>
    </rPh>
    <rPh sb="11" eb="12">
      <t>ドウ</t>
    </rPh>
    <rPh sb="12" eb="15">
      <t>ホジョキン</t>
    </rPh>
    <rPh sb="15" eb="19">
      <t>コウフヨウコウ</t>
    </rPh>
    <rPh sb="19" eb="20">
      <t>ダイ</t>
    </rPh>
    <rPh sb="21" eb="22">
      <t>ジョウ</t>
    </rPh>
    <rPh sb="23" eb="25">
      <t>キテイ</t>
    </rPh>
    <rPh sb="26" eb="27">
      <t>モト</t>
    </rPh>
    <rPh sb="30" eb="32">
      <t>カキ</t>
    </rPh>
    <rPh sb="36" eb="38">
      <t>シンセイ</t>
    </rPh>
    <phoneticPr fontId="2"/>
  </si>
  <si>
    <t>様式第５号（第10条関係）【支援機関経由】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</si>
  <si>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標記補助金について、下記のとおり変更したいので、同補助金交付要綱第10条の規定により申請します。</t>
    <rPh sb="10" eb="12">
      <t>カキ</t>
    </rPh>
    <phoneticPr fontId="2"/>
  </si>
  <si>
    <t>様式第６号（第11条関係）【支援機関経由】</t>
    <rPh sb="0" eb="2">
      <t>ヨウシキ</t>
    </rPh>
    <rPh sb="2" eb="3">
      <t>ダイ</t>
    </rPh>
    <rPh sb="4" eb="5">
      <t>ゴウ</t>
    </rPh>
    <rPh sb="6" eb="7">
      <t>ダイ</t>
    </rPh>
    <rPh sb="9" eb="10">
      <t>ジョウ</t>
    </rPh>
    <rPh sb="10" eb="12">
      <t>カンケイ</t>
    </rPh>
    <rPh sb="14" eb="20">
      <t>シエンキカンケイユ</t>
    </rPh>
    <phoneticPr fontId="2"/>
  </si>
  <si>
    <t>交付要綱第11条の規定により申請します。</t>
    <phoneticPr fontId="2"/>
  </si>
  <si>
    <t>様式第７号（第12条関係）【支援機関経由】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</si>
  <si>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標記補助金について、同補助金交付要綱第12条の規定により、下記のとおり遂行状況を報告します。</t>
    <rPh sb="4" eb="5">
      <t>キン</t>
    </rPh>
    <rPh sb="10" eb="14">
      <t>ドウホジョキン</t>
    </rPh>
    <rPh sb="14" eb="18">
      <t>コウフヨウコウ</t>
    </rPh>
    <rPh sb="18" eb="19">
      <t>ダイ</t>
    </rPh>
    <rPh sb="21" eb="22">
      <t>ジョウ</t>
    </rPh>
    <rPh sb="23" eb="25">
      <t>キテイ</t>
    </rPh>
    <rPh sb="29" eb="31">
      <t>カキ</t>
    </rPh>
    <rPh sb="35" eb="39">
      <t>スイコウジョウキョウ</t>
    </rPh>
    <rPh sb="40" eb="42">
      <t>ホウコク</t>
    </rPh>
    <phoneticPr fontId="2"/>
  </si>
  <si>
    <t>様式第８号（第13条関係）【支援機関経由】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</si>
  <si>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標記補助金について、同補助金交付要綱第13条の規定に基づき、下記のとおり実績を報告します。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38">
      <t>ジッセキ</t>
    </rPh>
    <rPh sb="39" eb="41">
      <t>ホウコク</t>
    </rPh>
    <phoneticPr fontId="2"/>
  </si>
  <si>
    <t>様式第10号（第17条関係）【実績報告書に添付】</t>
    <rPh sb="0" eb="2">
      <t>ヨウシキ</t>
    </rPh>
    <rPh sb="2" eb="3">
      <t>ダイ</t>
    </rPh>
    <rPh sb="5" eb="6">
      <t>ゴウ</t>
    </rPh>
    <rPh sb="7" eb="8">
      <t>ダイ</t>
    </rPh>
    <rPh sb="10" eb="11">
      <t>ジョウ</t>
    </rPh>
    <rPh sb="11" eb="13">
      <t>カンケイ</t>
    </rPh>
    <rPh sb="15" eb="20">
      <t>ジッセキホウコクショ</t>
    </rPh>
    <rPh sb="21" eb="23">
      <t>テンプ</t>
    </rPh>
    <phoneticPr fontId="2"/>
  </si>
  <si>
    <t>様式第11号（第18条関係）【支援機関を経由】</t>
    <rPh sb="0" eb="2">
      <t>ヨウシキ</t>
    </rPh>
    <rPh sb="2" eb="3">
      <t>ダイ</t>
    </rPh>
    <rPh sb="5" eb="6">
      <t>ゴウ</t>
    </rPh>
    <rPh sb="7" eb="8">
      <t>ダイ</t>
    </rPh>
    <rPh sb="10" eb="11">
      <t>ジョウ</t>
    </rPh>
    <rPh sb="11" eb="13">
      <t>カンケイ</t>
    </rPh>
    <rPh sb="15" eb="19">
      <t>シエンキカン</t>
    </rPh>
    <rPh sb="20" eb="22">
      <t>ケイユ</t>
    </rPh>
    <phoneticPr fontId="2"/>
  </si>
  <si>
    <t>　令和７年度補正飲食・商業・サービス業新事業展開支援事業補助金により取得した財産を、下記のとおり処分したいので、同補助金交付要綱第18条の規定により申請します。</t>
    <rPh sb="5" eb="6">
      <t>ド</t>
    </rPh>
    <rPh sb="6" eb="8">
      <t>ホセイ</t>
    </rPh>
    <rPh sb="19" eb="24">
      <t>シンジギョウテンカイ</t>
    </rPh>
    <rPh sb="24" eb="26">
      <t>シエン</t>
    </rPh>
    <rPh sb="26" eb="28">
      <t>ジギョウ</t>
    </rPh>
    <rPh sb="28" eb="31">
      <t>ホジョキン</t>
    </rPh>
    <phoneticPr fontId="2"/>
  </si>
  <si>
    <t>様式第12号（第19条関係）【支援機関経由】</t>
    <rPh sb="0" eb="2">
      <t>ヨウシキ</t>
    </rPh>
    <rPh sb="2" eb="3">
      <t>ダイ</t>
    </rPh>
    <rPh sb="5" eb="6">
      <t>ゴウ</t>
    </rPh>
    <rPh sb="7" eb="8">
      <t>ダイ</t>
    </rPh>
    <rPh sb="10" eb="11">
      <t>ジョウ</t>
    </rPh>
    <rPh sb="11" eb="13">
      <t>カンケイ</t>
    </rPh>
    <rPh sb="15" eb="21">
      <t>シエンキカンケイユ</t>
    </rPh>
    <phoneticPr fontId="2"/>
  </si>
  <si>
    <t>標記補助金について、同補助金交付要綱第19条の規定に基づき、下記のとおり遂行状況を報告します。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40">
      <t>スイコウジョウキョウ</t>
    </rPh>
    <rPh sb="41" eb="43">
      <t>ホウコク</t>
    </rPh>
    <phoneticPr fontId="2"/>
  </si>
  <si>
    <t>交付申請時のチェックリスト</t>
    <rPh sb="0" eb="5">
      <t>コウフシンセイジ</t>
    </rPh>
    <phoneticPr fontId="2"/>
  </si>
  <si>
    <t>※各申請書類のチェックリストの必要箇所にチェック（☑）が入った状態で支援機関へ提出してください。</t>
    <rPh sb="1" eb="6">
      <t>カクシンセイショルイ</t>
    </rPh>
    <rPh sb="15" eb="19">
      <t>ヒツヨウカショ</t>
    </rPh>
    <rPh sb="28" eb="29">
      <t>ハイ</t>
    </rPh>
    <rPh sb="31" eb="33">
      <t>ジョウタイ</t>
    </rPh>
    <rPh sb="34" eb="38">
      <t>シエンキカン</t>
    </rPh>
    <rPh sb="39" eb="41">
      <t>テイシュツ</t>
    </rPh>
    <phoneticPr fontId="2"/>
  </si>
  <si>
    <t>※該当しない項目があれば「■」を入力してください。</t>
    <rPh sb="1" eb="3">
      <t>ガイトウ</t>
    </rPh>
    <rPh sb="6" eb="8">
      <t>コウモク</t>
    </rPh>
    <rPh sb="16" eb="18">
      <t>ニュウリョク</t>
    </rPh>
    <phoneticPr fontId="2"/>
  </si>
  <si>
    <t>１．補助金交付申請書（様式第１号）</t>
    <rPh sb="2" eb="10">
      <t>ホジョキンコウフシンセイショ</t>
    </rPh>
    <rPh sb="11" eb="13">
      <t>ヨウシキ</t>
    </rPh>
    <rPh sb="13" eb="14">
      <t>ダイ</t>
    </rPh>
    <rPh sb="15" eb="16">
      <t>ゴウ</t>
    </rPh>
    <phoneticPr fontId="2"/>
  </si>
  <si>
    <t>【補助事業者要件の確認】</t>
    <rPh sb="1" eb="6">
      <t>ホジョジギョウシャ</t>
    </rPh>
    <rPh sb="6" eb="8">
      <t>ヨウケン</t>
    </rPh>
    <rPh sb="9" eb="11">
      <t>カクニン</t>
    </rPh>
    <phoneticPr fontId="2"/>
  </si>
  <si>
    <t>□</t>
  </si>
  <si>
    <t>県内に主たる事業所を有し、飲食・商業・サービス業等を現に営んでいるか。</t>
    <rPh sb="0" eb="2">
      <t>ケンナイ</t>
    </rPh>
    <rPh sb="3" eb="4">
      <t>シュ</t>
    </rPh>
    <rPh sb="6" eb="9">
      <t>ジギョウショ</t>
    </rPh>
    <rPh sb="10" eb="11">
      <t>ユウ</t>
    </rPh>
    <rPh sb="13" eb="15">
      <t>インショク</t>
    </rPh>
    <rPh sb="16" eb="18">
      <t>ショウギョウ</t>
    </rPh>
    <rPh sb="23" eb="24">
      <t>ギョウ</t>
    </rPh>
    <rPh sb="24" eb="25">
      <t>トウ</t>
    </rPh>
    <rPh sb="26" eb="27">
      <t>ゲン</t>
    </rPh>
    <rPh sb="28" eb="29">
      <t>イトナ</t>
    </rPh>
    <phoneticPr fontId="2"/>
  </si>
  <si>
    <t>みなし大企業ではないか。</t>
    <rPh sb="3" eb="6">
      <t>ダイキギョウ</t>
    </rPh>
    <phoneticPr fontId="2"/>
  </si>
  <si>
    <t>風俗営業等の規制及び業務の適正化等に関する法律（昭和23年法律第122号）第２条第１項第４号に規定する風俗営業（麻雀・パチンコ店等）及び同条第５項に規定する性風俗関連特殊営業を行う事業者ではないか。また、これらの営業の一部を受託する中小企業者等でないか。</t>
    <rPh sb="43" eb="44">
      <t>ダイ</t>
    </rPh>
    <rPh sb="45" eb="46">
      <t>ゴウ</t>
    </rPh>
    <phoneticPr fontId="2"/>
  </si>
  <si>
    <t>公序良俗に問題のある事業又は公的な資金の使途として社会通念上、不適切であると判断される事業を行う中小企業者等でないか。</t>
    <phoneticPr fontId="2"/>
  </si>
  <si>
    <t>２．事業概要</t>
    <rPh sb="2" eb="6">
      <t>ジギョウガイヨウ</t>
    </rPh>
    <phoneticPr fontId="2"/>
  </si>
  <si>
    <t>「コロナ関連融資利用」の有無に間違いはないか。
（コロナ関連融資であることが明確でないなどの場合に、支援機関又は金融機関の確認書を取得しているか。）</t>
    <rPh sb="4" eb="6">
      <t>カンレン</t>
    </rPh>
    <rPh sb="6" eb="10">
      <t>ユウシリヨウ</t>
    </rPh>
    <rPh sb="12" eb="14">
      <t>ウム</t>
    </rPh>
    <rPh sb="15" eb="17">
      <t>マチガ</t>
    </rPh>
    <rPh sb="28" eb="30">
      <t>カンレン</t>
    </rPh>
    <rPh sb="30" eb="32">
      <t>ユウシ</t>
    </rPh>
    <rPh sb="38" eb="40">
      <t>メイカク</t>
    </rPh>
    <rPh sb="46" eb="48">
      <t>バアイ</t>
    </rPh>
    <rPh sb="50" eb="54">
      <t>シエンキカン</t>
    </rPh>
    <rPh sb="54" eb="55">
      <t>マタ</t>
    </rPh>
    <rPh sb="56" eb="60">
      <t>キンユウキカン</t>
    </rPh>
    <rPh sb="61" eb="64">
      <t>カクニンショ</t>
    </rPh>
    <rPh sb="65" eb="67">
      <t>シュトク</t>
    </rPh>
    <phoneticPr fontId="2"/>
  </si>
  <si>
    <t>以下の項目について、間違いないことを確認したか。</t>
    <rPh sb="0" eb="2">
      <t>イカ</t>
    </rPh>
    <rPh sb="3" eb="5">
      <t>コウモク</t>
    </rPh>
    <rPh sb="10" eb="12">
      <t>マチガ</t>
    </rPh>
    <rPh sb="18" eb="20">
      <t>カクニン</t>
    </rPh>
    <phoneticPr fontId="2"/>
  </si>
  <si>
    <t>①</t>
    <phoneticPr fontId="2"/>
  </si>
  <si>
    <t>※工事代や共通経費も単価に含めますが、それが単価に配賦されていない場合は、金額案分により判定されます</t>
    <phoneticPr fontId="2"/>
  </si>
  <si>
    <t>②</t>
    <phoneticPr fontId="2"/>
  </si>
  <si>
    <t>③</t>
    <phoneticPr fontId="2"/>
  </si>
  <si>
    <t>④</t>
    <phoneticPr fontId="2"/>
  </si>
  <si>
    <t>⑤</t>
    <phoneticPr fontId="2"/>
  </si>
  <si>
    <t>事前発注に該当していないか。</t>
    <rPh sb="0" eb="4">
      <t>ジゼンハッチュウ</t>
    </rPh>
    <rPh sb="5" eb="7">
      <t>ガイトウ</t>
    </rPh>
    <phoneticPr fontId="2"/>
  </si>
  <si>
    <t>２社以上の見積書等を添付しているか。</t>
    <rPh sb="1" eb="4">
      <t>シャイジョウ</t>
    </rPh>
    <rPh sb="5" eb="10">
      <t>ミツモリシ</t>
    </rPh>
    <rPh sb="10" eb="12">
      <t>テンプ</t>
    </rPh>
    <phoneticPr fontId="2"/>
  </si>
  <si>
    <t>施工場所（納品場所）は、住所または拠点名・店舗名が記載してあるか。</t>
  </si>
  <si>
    <t>納期の記載があるか。</t>
    <rPh sb="0" eb="2">
      <t>ノウキ</t>
    </rPh>
    <rPh sb="3" eb="5">
      <t>キサイ</t>
    </rPh>
    <phoneticPr fontId="2"/>
  </si>
  <si>
    <t>商品名、品番・型番の記載があるか。</t>
    <rPh sb="0" eb="3">
      <t>ショウヒンメイ</t>
    </rPh>
    <rPh sb="7" eb="9">
      <t>カタバン</t>
    </rPh>
    <rPh sb="10" eb="12">
      <t>キサイ</t>
    </rPh>
    <phoneticPr fontId="2"/>
  </si>
  <si>
    <t>一般的な価格と乖離している見積金額ではないか。</t>
    <rPh sb="0" eb="3">
      <t>イッパンテキ</t>
    </rPh>
    <rPh sb="4" eb="6">
      <t>カカク</t>
    </rPh>
    <rPh sb="7" eb="9">
      <t>カイリ</t>
    </rPh>
    <rPh sb="13" eb="15">
      <t>ミツモリ</t>
    </rPh>
    <rPh sb="15" eb="17">
      <t>キンガク</t>
    </rPh>
    <phoneticPr fontId="2"/>
  </si>
  <si>
    <t>10．直近２期分の決算書（税務署提出用）の写し</t>
    <rPh sb="3" eb="5">
      <t>チョッキン</t>
    </rPh>
    <rPh sb="6" eb="8">
      <t>キブン</t>
    </rPh>
    <rPh sb="9" eb="12">
      <t>ケッサンショ</t>
    </rPh>
    <rPh sb="13" eb="19">
      <t>ゼイムショテイシュツヨウ</t>
    </rPh>
    <rPh sb="21" eb="22">
      <t>ウツ</t>
    </rPh>
    <phoneticPr fontId="2"/>
  </si>
  <si>
    <t>（法人の場合）</t>
    <rPh sb="1" eb="3">
      <t>ホウジン</t>
    </rPh>
    <rPh sb="4" eb="6">
      <t>バアイ</t>
    </rPh>
    <phoneticPr fontId="2"/>
  </si>
  <si>
    <t>２期分の表紙、貸借対照表、損益計算書、原価報告書、販管費、株主資本等変動計算書、個別注記表が添付されているか。</t>
    <rPh sb="46" eb="48">
      <t>テンプ</t>
    </rPh>
    <phoneticPr fontId="2"/>
  </si>
  <si>
    <t>（個人の場合）</t>
    <rPh sb="1" eb="3">
      <t>コジン</t>
    </rPh>
    <rPh sb="4" eb="6">
      <t>バアイ</t>
    </rPh>
    <phoneticPr fontId="2"/>
  </si>
  <si>
    <t>申告書第一表、第二表はあるか。</t>
    <phoneticPr fontId="2"/>
  </si>
  <si>
    <t>〔白色申告の場合〕収支内訳書の１～２ページはあるか。２ページの「減価償却費の計算」の明細を別紙で示している場合はその別紙もあるか。</t>
    <phoneticPr fontId="2"/>
  </si>
  <si>
    <t>〔青色申告の場合〕所得税青色申告決算書の１～４ページはあるか。３ページの「減価償却費の計算」の明細を別紙で示している場合はその別紙も添付されているか。</t>
    <rPh sb="66" eb="68">
      <t>テンプ</t>
    </rPh>
    <phoneticPr fontId="2"/>
  </si>
  <si>
    <t>11．島根県の県税納税証明書（写しでも可）</t>
    <rPh sb="3" eb="6">
      <t>シマネケン</t>
    </rPh>
    <rPh sb="7" eb="14">
      <t>ケンゼイノウゼイショウメイショ</t>
    </rPh>
    <rPh sb="15" eb="16">
      <t>ウツ</t>
    </rPh>
    <rPh sb="19" eb="20">
      <t>カ</t>
    </rPh>
    <phoneticPr fontId="2"/>
  </si>
  <si>
    <t>島根県の納税証明書であるか。（国や市町村、他県が発行した納税証明書ではないか。）</t>
    <rPh sb="15" eb="16">
      <t>クニ</t>
    </rPh>
    <phoneticPr fontId="2"/>
  </si>
  <si>
    <t>証明内容は、「全税目について未納の徴取金がないこと」となっているか。（「滞納処分を受けたことがない証明」や「各税目について、納付すべき税額、納付した税額及び未納額等の証明」ではありません。）</t>
    <phoneticPr fontId="2"/>
  </si>
  <si>
    <t>（法人）</t>
    <rPh sb="1" eb="3">
      <t>ホウジン</t>
    </rPh>
    <phoneticPr fontId="2"/>
  </si>
  <si>
    <t>納税証明書と申請者の住所地が同じか。</t>
    <rPh sb="0" eb="5">
      <t>ノウゼイショウメイショ</t>
    </rPh>
    <rPh sb="6" eb="9">
      <t>シンセイシャ</t>
    </rPh>
    <rPh sb="10" eb="13">
      <t>ジュウショチ</t>
    </rPh>
    <rPh sb="14" eb="15">
      <t>オナ</t>
    </rPh>
    <phoneticPr fontId="2"/>
  </si>
  <si>
    <t>（個人）</t>
    <rPh sb="1" eb="3">
      <t>コジン</t>
    </rPh>
    <phoneticPr fontId="2"/>
  </si>
  <si>
    <t>納税証明書と申請者の住所地が同じであるか。異なる場合は、決算書の住所（事業所）と突合できるか。</t>
    <phoneticPr fontId="2"/>
  </si>
  <si>
    <t>12．補助金の振込先口座がわかる書類（通帳写し等）</t>
    <phoneticPr fontId="2"/>
  </si>
  <si>
    <t>口座の名義は補助金を申請する法人又は個人となっているか。</t>
    <rPh sb="0" eb="2">
      <t>コウザ</t>
    </rPh>
    <rPh sb="3" eb="5">
      <t>メイギ</t>
    </rPh>
    <rPh sb="6" eb="8">
      <t>ホジョ</t>
    </rPh>
    <rPh sb="8" eb="9">
      <t>キン</t>
    </rPh>
    <rPh sb="10" eb="12">
      <t>シンセイ</t>
    </rPh>
    <rPh sb="14" eb="16">
      <t>ホウジン</t>
    </rPh>
    <rPh sb="16" eb="17">
      <t>マタ</t>
    </rPh>
    <rPh sb="18" eb="20">
      <t>コジン</t>
    </rPh>
    <phoneticPr fontId="2"/>
  </si>
  <si>
    <t>金融機関名、支店名、預金種別、口座番号、口座名義及びカナ名義が確認できる鮮明な写しになっているか。</t>
    <phoneticPr fontId="2"/>
  </si>
  <si>
    <t>「共通項目」に入力した口座情報と一致しているか。</t>
    <phoneticPr fontId="2"/>
  </si>
  <si>
    <t>証明する借入金の借主が、補助金を申請しようとする事業主のものであると確認できるか。</t>
    <phoneticPr fontId="2"/>
  </si>
  <si>
    <t>事業申請時点でのコロナ関連融資の残高を証明するものとなっているか。</t>
    <phoneticPr fontId="2"/>
  </si>
  <si>
    <t>借り換え融資の場合など、コロナ関連融資であることが明確でない場合に、支援機関又は金融機関の確認書を取得しているか。</t>
    <rPh sb="0" eb="1">
      <t>カ</t>
    </rPh>
    <rPh sb="2" eb="3">
      <t>カ</t>
    </rPh>
    <rPh sb="4" eb="6">
      <t>ユウシ</t>
    </rPh>
    <rPh sb="7" eb="9">
      <t>バアイ</t>
    </rPh>
    <rPh sb="15" eb="17">
      <t>カンレン</t>
    </rPh>
    <phoneticPr fontId="2"/>
  </si>
  <si>
    <t>令和８年４月以降に飲食・商業・サービス業新事業展開支援事業補助金の交付決定を受けた中小企業等でないか。（ただし、事業の中止又は廃止の承認を受けたもの及び交付決定の取消を受けたものを除く。）</t>
    <rPh sb="0" eb="2">
      <t>レイワ</t>
    </rPh>
    <rPh sb="3" eb="4">
      <t>ネン</t>
    </rPh>
    <rPh sb="5" eb="8">
      <t>ガツイコウ</t>
    </rPh>
    <rPh sb="9" eb="11">
      <t>インショク</t>
    </rPh>
    <rPh sb="12" eb="14">
      <t>ショウギョウ</t>
    </rPh>
    <rPh sb="20" eb="23">
      <t>シンジギョウ</t>
    </rPh>
    <rPh sb="23" eb="25">
      <t>テンカイ</t>
    </rPh>
    <rPh sb="25" eb="27">
      <t>シエン</t>
    </rPh>
    <rPh sb="29" eb="32">
      <t>ホジョキン</t>
    </rPh>
    <rPh sb="33" eb="35">
      <t>コウフ</t>
    </rPh>
    <rPh sb="35" eb="37">
      <t>ケッテイ</t>
    </rPh>
    <rPh sb="38" eb="39">
      <t>ウ</t>
    </rPh>
    <rPh sb="41" eb="46">
      <t>チュウショウキギョウトウ</t>
    </rPh>
    <phoneticPr fontId="2"/>
  </si>
  <si>
    <t>≪補助率２／３を希望する場合≫</t>
    <phoneticPr fontId="2"/>
  </si>
  <si>
    <t>≪特別枠で申請する場合≫</t>
    <rPh sb="1" eb="3">
      <t>トクベツ</t>
    </rPh>
    <rPh sb="3" eb="4">
      <t>ワク</t>
    </rPh>
    <rPh sb="5" eb="7">
      <t>シンセイ</t>
    </rPh>
    <phoneticPr fontId="2"/>
  </si>
  <si>
    <t>事業区分</t>
    <rPh sb="0" eb="4">
      <t>ジギョウクブン</t>
    </rPh>
    <phoneticPr fontId="2"/>
  </si>
  <si>
    <t>特別枠申請の有無</t>
    <rPh sb="0" eb="3">
      <t>トクベツワク</t>
    </rPh>
    <rPh sb="3" eb="5">
      <t>シンセイ</t>
    </rPh>
    <rPh sb="6" eb="8">
      <t>ウム</t>
    </rPh>
    <phoneticPr fontId="2"/>
  </si>
  <si>
    <t>※納品予定日～R9.2.1までの日付を入力</t>
    <rPh sb="1" eb="6">
      <t>ノウヒンヨテイビ</t>
    </rPh>
    <rPh sb="16" eb="18">
      <t>ヒヅケ</t>
    </rPh>
    <rPh sb="19" eb="21">
      <t>ニュウリョク</t>
    </rPh>
    <phoneticPr fontId="2"/>
  </si>
  <si>
    <t>同一の事業において、国又は県の他の補助金等の交付を受けた中小企業者等ではないか。（特別枠で申請する場合は「■」を入力してください）</t>
    <rPh sb="0" eb="2">
      <t>ドウイツ</t>
    </rPh>
    <rPh sb="3" eb="5">
      <t>ジギョウ</t>
    </rPh>
    <rPh sb="10" eb="12">
      <t>クニマタ</t>
    </rPh>
    <rPh sb="13" eb="14">
      <t>ケン</t>
    </rPh>
    <rPh sb="15" eb="16">
      <t>タ</t>
    </rPh>
    <rPh sb="17" eb="21">
      <t>ホジョキントウ</t>
    </rPh>
    <rPh sb="22" eb="24">
      <t>コウフ</t>
    </rPh>
    <rPh sb="25" eb="26">
      <t>ウ</t>
    </rPh>
    <rPh sb="28" eb="33">
      <t>チュウショウキギョウシャ</t>
    </rPh>
    <rPh sb="33" eb="34">
      <t>トウ</t>
    </rPh>
    <rPh sb="41" eb="43">
      <t>トクベツ</t>
    </rPh>
    <rPh sb="43" eb="44">
      <t>ワク</t>
    </rPh>
    <rPh sb="45" eb="47">
      <t>シンセイ</t>
    </rPh>
    <rPh sb="49" eb="51">
      <t>バアイ</t>
    </rPh>
    <rPh sb="56" eb="58">
      <t>ニュウリョク</t>
    </rPh>
    <phoneticPr fontId="2"/>
  </si>
  <si>
    <t>「直近決算期において、三菱マヒンドラ農機（株）、リョーノーファクトリー（株）と取引（直接取引のほか、間接取引も含む）があり、売上全体の５％以上を占めていること」を確認できる書類を添付しているか。</t>
    <rPh sb="81" eb="83">
      <t>カクニン</t>
    </rPh>
    <rPh sb="86" eb="88">
      <t>ショルイ</t>
    </rPh>
    <rPh sb="89" eb="91">
      <t>テンプ</t>
    </rPh>
    <phoneticPr fontId="2"/>
  </si>
  <si>
    <t>同一の事業において、国の他の補助金の交付を受けているか。</t>
    <rPh sb="0" eb="2">
      <t>ドウイツ</t>
    </rPh>
    <rPh sb="3" eb="5">
      <t>ジギョウ</t>
    </rPh>
    <rPh sb="10" eb="11">
      <t>クニ</t>
    </rPh>
    <rPh sb="12" eb="13">
      <t>タ</t>
    </rPh>
    <rPh sb="14" eb="17">
      <t>ホジョキン</t>
    </rPh>
    <rPh sb="18" eb="20">
      <t>コウフ</t>
    </rPh>
    <rPh sb="21" eb="22">
      <t>ウ</t>
    </rPh>
    <phoneticPr fontId="2"/>
  </si>
  <si>
    <t>交付を受けた補助金名
（申請中のものを含む）</t>
    <rPh sb="0" eb="2">
      <t>コウフ</t>
    </rPh>
    <rPh sb="3" eb="4">
      <t>ウ</t>
    </rPh>
    <rPh sb="6" eb="10">
      <t>ホジョキンメイ</t>
    </rPh>
    <rPh sb="12" eb="14">
      <t>シンセイ</t>
    </rPh>
    <rPh sb="14" eb="15">
      <t>チュウ</t>
    </rPh>
    <rPh sb="19" eb="20">
      <t>フク</t>
    </rPh>
    <phoneticPr fontId="2"/>
  </si>
  <si>
    <r>
      <t>　※</t>
    </r>
    <r>
      <rPr>
        <sz val="12"/>
        <color theme="1"/>
        <rFont val="Segoe UI Symbol"/>
        <family val="1"/>
      </rPr>
      <t>☑</t>
    </r>
    <r>
      <rPr>
        <sz val="12"/>
        <color theme="1"/>
        <rFont val="BIZ UD明朝 Medium"/>
        <family val="1"/>
        <charset val="128"/>
      </rPr>
      <t>の場合、下記について入力してください。</t>
    </r>
    <rPh sb="4" eb="6">
      <t>バアイ</t>
    </rPh>
    <rPh sb="7" eb="9">
      <t>カキ</t>
    </rPh>
    <rPh sb="13" eb="15">
      <t>ニュウリョク</t>
    </rPh>
    <phoneticPr fontId="2"/>
  </si>
  <si>
    <t>補助金額
（円単位）</t>
    <rPh sb="0" eb="3">
      <t>ホジョキン</t>
    </rPh>
    <rPh sb="3" eb="4">
      <t>ガク</t>
    </rPh>
    <rPh sb="6" eb="7">
      <t>エン</t>
    </rPh>
    <rPh sb="7" eb="9">
      <t>タンイ</t>
    </rPh>
    <phoneticPr fontId="2"/>
  </si>
  <si>
    <t>自社にとって新たな取組（新商品、新サービス、新技術開発等）のための設備投資であることが、事業計画書に明記されているか。</t>
    <rPh sb="0" eb="2">
      <t>ジシャ</t>
    </rPh>
    <rPh sb="6" eb="7">
      <t>アラ</t>
    </rPh>
    <rPh sb="9" eb="11">
      <t>トリクミ</t>
    </rPh>
    <rPh sb="12" eb="15">
      <t>シンショウヒン</t>
    </rPh>
    <rPh sb="16" eb="17">
      <t>シン</t>
    </rPh>
    <rPh sb="22" eb="25">
      <t>シンギジュツ</t>
    </rPh>
    <rPh sb="25" eb="28">
      <t>カイハツトウ</t>
    </rPh>
    <rPh sb="33" eb="35">
      <t>セツビ</t>
    </rPh>
    <rPh sb="35" eb="37">
      <t>トウシ</t>
    </rPh>
    <rPh sb="44" eb="49">
      <t>ジギョウケイカクショ</t>
    </rPh>
    <rPh sb="50" eb="52">
      <t>メイキ</t>
    </rPh>
    <phoneticPr fontId="2"/>
  </si>
  <si>
    <t>３年以内に、当該投資による年間の売上が投資額以上となる計画になっているか。</t>
    <rPh sb="1" eb="4">
      <t>ネンイナイ</t>
    </rPh>
    <rPh sb="6" eb="10">
      <t>トウガイトウシ</t>
    </rPh>
    <rPh sb="13" eb="15">
      <t>ネンカン</t>
    </rPh>
    <rPh sb="16" eb="18">
      <t>ウリアゲ</t>
    </rPh>
    <rPh sb="19" eb="24">
      <t>トウシガクイジョウ</t>
    </rPh>
    <rPh sb="27" eb="29">
      <t>ケイカク</t>
    </rPh>
    <phoneticPr fontId="2"/>
  </si>
  <si>
    <t>「業種」は交付要綱第３条第１項第３号に掲げる対象業種か。</t>
    <phoneticPr fontId="2"/>
  </si>
  <si>
    <t>「購入単価」に10万円未満のものはないか。</t>
    <phoneticPr fontId="2"/>
  </si>
  <si>
    <r>
      <t>※振込先口座の通帳の、</t>
    </r>
    <r>
      <rPr>
        <u val="double"/>
        <sz val="11"/>
        <color theme="1"/>
        <rFont val="BIZ UD明朝 Medium"/>
        <family val="1"/>
        <charset val="128"/>
      </rPr>
      <t>表紙及び口座番号・カナ名義</t>
    </r>
    <r>
      <rPr>
        <sz val="11"/>
        <color theme="1"/>
        <rFont val="BIZ UD明朝 Medium"/>
        <family val="1"/>
        <charset val="128"/>
      </rPr>
      <t>が確認できる箇所の写しを添付してください。</t>
    </r>
    <rPh sb="1" eb="6">
      <t>フリコミサキコウザ</t>
    </rPh>
    <rPh sb="7" eb="9">
      <t>ツウチョウ</t>
    </rPh>
    <rPh sb="11" eb="13">
      <t>ヒョウシ</t>
    </rPh>
    <rPh sb="13" eb="14">
      <t>オヨ</t>
    </rPh>
    <rPh sb="15" eb="19">
      <t>コウザバンゴウ</t>
    </rPh>
    <rPh sb="22" eb="24">
      <t>メイギ</t>
    </rPh>
    <rPh sb="25" eb="27">
      <t>カクニン</t>
    </rPh>
    <rPh sb="30" eb="32">
      <t>カショ</t>
    </rPh>
    <rPh sb="33" eb="34">
      <t>ウツ</t>
    </rPh>
    <rPh sb="36" eb="38">
      <t>テンプ</t>
    </rPh>
    <phoneticPr fontId="2"/>
  </si>
  <si>
    <t>※インターネットバンキング等を利用しており通帳がない場合は、口座番号・名義・カナ名義が確認できる資料を添付してください。</t>
    <rPh sb="13" eb="14">
      <t>トウ</t>
    </rPh>
    <rPh sb="15" eb="17">
      <t>リヨウ</t>
    </rPh>
    <rPh sb="21" eb="23">
      <t>ツウチョウ</t>
    </rPh>
    <rPh sb="26" eb="28">
      <t>バアイ</t>
    </rPh>
    <rPh sb="30" eb="34">
      <t>コウザバンゴウ</t>
    </rPh>
    <rPh sb="35" eb="37">
      <t>メイギ</t>
    </rPh>
    <rPh sb="40" eb="42">
      <t>メイギ</t>
    </rPh>
    <rPh sb="43" eb="45">
      <t>カクニン</t>
    </rPh>
    <rPh sb="48" eb="50">
      <t>シリョウ</t>
    </rPh>
    <rPh sb="51" eb="53">
      <t>テンプ</t>
    </rPh>
    <phoneticPr fontId="2"/>
  </si>
  <si>
    <t>３．補助対象経費</t>
    <rPh sb="2" eb="8">
      <t>ホジョタイショウケイヒ</t>
    </rPh>
    <phoneticPr fontId="2"/>
  </si>
  <si>
    <t>県内中小企業への優先発注に努めているか。</t>
    <rPh sb="0" eb="6">
      <t>ケンナイチュウショウキギョウ</t>
    </rPh>
    <rPh sb="8" eb="12">
      <t>ユウセンハッチュウ</t>
    </rPh>
    <rPh sb="13" eb="14">
      <t>ツト</t>
    </rPh>
    <phoneticPr fontId="2"/>
  </si>
  <si>
    <t>※やむを得ず県外発注となった場合、その理由を事業計画書に記載したか。</t>
    <rPh sb="4" eb="5">
      <t>エ</t>
    </rPh>
    <rPh sb="6" eb="8">
      <t>ケンガイ</t>
    </rPh>
    <rPh sb="8" eb="10">
      <t>ハッチュウ</t>
    </rPh>
    <rPh sb="14" eb="16">
      <t>バアイ</t>
    </rPh>
    <rPh sb="19" eb="21">
      <t>リユウ</t>
    </rPh>
    <rPh sb="22" eb="27">
      <t>ジギョウケイカクショ</t>
    </rPh>
    <rPh sb="28" eb="30">
      <t>キサイ</t>
    </rPh>
    <phoneticPr fontId="2"/>
  </si>
  <si>
    <t>※やむを得ず２社以上から見積書等を徴取できない場合はその理由を事業計画書に記載してください。</t>
    <rPh sb="31" eb="36">
      <t>ジギョウケイカクショ</t>
    </rPh>
    <rPh sb="37" eb="39">
      <t>キサイ</t>
    </rPh>
    <phoneticPr fontId="2"/>
  </si>
  <si>
    <t>７．見積書等の写し</t>
    <rPh sb="2" eb="6">
      <t>ミツモリショトウ</t>
    </rPh>
    <rPh sb="7" eb="8">
      <t>ウツ</t>
    </rPh>
    <phoneticPr fontId="2"/>
  </si>
  <si>
    <t>※具体的な日付以外にも発注後■か月以内といった記載でも可とします。</t>
    <phoneticPr fontId="2"/>
  </si>
  <si>
    <t>※納期は、交付申請額の根拠となる安価な方の見積書等のみに記載があれば可とします。</t>
    <rPh sb="34" eb="35">
      <t>カ</t>
    </rPh>
    <phoneticPr fontId="2"/>
  </si>
  <si>
    <t>　⑶事業化の状況（申請時の売上計画との対比、未達の場合はその原因・対策等）</t>
    <rPh sb="2" eb="5">
      <t>ジギョウカ</t>
    </rPh>
    <rPh sb="6" eb="8">
      <t>ジョウキョウ</t>
    </rPh>
    <phoneticPr fontId="2"/>
  </si>
  <si>
    <t>申請区分</t>
    <rPh sb="0" eb="4">
      <t>シンセイクブン</t>
    </rPh>
    <phoneticPr fontId="2"/>
  </si>
  <si>
    <t>法人・個人</t>
    <rPh sb="0" eb="2">
      <t>ホウジン</t>
    </rPh>
    <phoneticPr fontId="2"/>
  </si>
  <si>
    <t>対象業種</t>
    <rPh sb="0" eb="4">
      <t>タイショウギョウシュ</t>
    </rPh>
    <phoneticPr fontId="2"/>
  </si>
  <si>
    <t>従業員数</t>
    <rPh sb="0" eb="4">
      <t>ジュウギョウインスウ</t>
    </rPh>
    <phoneticPr fontId="2"/>
  </si>
  <si>
    <t>補助事業名</t>
    <rPh sb="0" eb="5">
      <t>ホジョジギョウメイ</t>
    </rPh>
    <phoneticPr fontId="2"/>
  </si>
  <si>
    <t>補助事業の概要</t>
    <rPh sb="0" eb="4">
      <t>ホジョジギョウ</t>
    </rPh>
    <rPh sb="5" eb="7">
      <t>ガイヨウ</t>
    </rPh>
    <phoneticPr fontId="2"/>
  </si>
  <si>
    <t>※原則２社以上の見積書や価格表の添付が必要ですが、中山間地域等で近隣に２社以上見積もりを徴取できる事業者がない等、特別な事情がある場合は、１社の見積書等と金額の明記されたカタログでも可能です。</t>
    <rPh sb="55" eb="56">
      <t>トウ</t>
    </rPh>
    <rPh sb="57" eb="59">
      <t>トクベツ</t>
    </rPh>
    <rPh sb="60" eb="62">
      <t>ジジョウ</t>
    </rPh>
    <rPh sb="65" eb="67">
      <t>バアイ</t>
    </rPh>
    <phoneticPr fontId="2"/>
  </si>
  <si>
    <t>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</si>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</sst>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quot;▲ &quot;#,##0"/>
    <numFmt numFmtId="178" formatCode="[$-411]ggge&quot;年&quot;m&quot;月&quot;d&quot;日&quot;;@"/>
    <numFmt numFmtId="179" formatCode="#,##0_ "/>
    <numFmt numFmtId="180" formatCode="[$]ggge&quot;年&quot;m&quot;月&quot;d&quot;日&quot;;@" x16r2:formatCode16="[$-ja-JP-x-gannen]ggge&quot;年&quot;m&quot;月&quot;d&quot;日&quot;;@"/>
  </numFmts>
  <fonts count="40">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b/>
      <sz val="14"/>
      <name val="Yu Gothic"/>
      <family val="3"/>
      <charset val="128"/>
      <scheme val="minor"/>
    </font>
    <font>
      <sz val="12"/>
      <color theme="1"/>
      <name val="BIZ UD明朝 Medium"/>
      <family val="1"/>
      <charset val="128"/>
    </font>
    <font>
      <sz val="12"/>
      <name val="BIZ UD明朝 Medium"/>
      <family val="1"/>
      <charset val="128"/>
    </font>
    <font>
      <sz val="10"/>
      <color theme="1"/>
      <name val="BIZ UD明朝 Medium"/>
      <family val="1"/>
      <charset val="128"/>
    </font>
    <font>
      <b/>
      <u/>
      <sz val="12"/>
      <name val="BIZ UD明朝 Medium"/>
      <family val="1"/>
      <charset val="128"/>
    </font>
    <font>
      <sz val="11"/>
      <name val="BIZ UDゴシック"/>
      <family val="3"/>
      <charset val="128"/>
    </font>
    <font>
      <sz val="11"/>
      <name val="BIZ UD明朝 Medium"/>
      <family val="1"/>
      <charset val="128"/>
    </font>
    <font>
      <sz val="11"/>
      <color theme="1"/>
      <name val="BIZ UDゴシック"/>
      <family val="3"/>
      <charset val="128"/>
    </font>
    <font>
      <sz val="10"/>
      <color theme="1"/>
      <name val="BIZ UDゴシック"/>
      <family val="3"/>
      <charset val="128"/>
    </font>
    <font>
      <sz val="11"/>
      <color rgb="FFFF0000"/>
      <name val="BIZ UDゴシック"/>
      <family val="3"/>
      <charset val="128"/>
    </font>
    <font>
      <b/>
      <sz val="11"/>
      <color theme="8"/>
      <name val="BIZ UDゴシック"/>
      <family val="3"/>
      <charset val="128"/>
    </font>
    <font>
      <b/>
      <sz val="11"/>
      <color rgb="FFFF0000"/>
      <name val="BIZ UDゴシック"/>
      <family val="3"/>
      <charset val="128"/>
    </font>
    <font>
      <u/>
      <sz val="11"/>
      <color theme="10"/>
      <name val="BIZ UDゴシック"/>
      <family val="3"/>
      <charset val="128"/>
    </font>
    <font>
      <sz val="11"/>
      <color theme="0" tint="-0.499984740745262"/>
      <name val="BIZ UDゴシック"/>
      <family val="3"/>
      <charset val="128"/>
    </font>
    <font>
      <b/>
      <u/>
      <sz val="11"/>
      <color theme="1"/>
      <name val="BIZ UDゴシック"/>
      <family val="3"/>
      <charset val="128"/>
    </font>
    <font>
      <b/>
      <u/>
      <sz val="11"/>
      <color rgb="FFFF0000"/>
      <name val="BIZ UDゴシック"/>
      <family val="3"/>
      <charset val="128"/>
    </font>
    <font>
      <b/>
      <u/>
      <sz val="11"/>
      <name val="BIZ UDゴシック"/>
      <family val="3"/>
      <charset val="128"/>
    </font>
    <font>
      <sz val="11"/>
      <color theme="1"/>
      <name val="BIZ UD明朝 Medium"/>
      <family val="1"/>
      <charset val="128"/>
    </font>
    <font>
      <sz val="14"/>
      <color theme="1"/>
      <name val="BIZ UD明朝 Medium"/>
      <family val="1"/>
      <charset val="128"/>
    </font>
    <font>
      <sz val="12"/>
      <color rgb="FFFF0000"/>
      <name val="BIZ UD明朝 Medium"/>
      <family val="1"/>
      <charset val="128"/>
    </font>
    <font>
      <sz val="9"/>
      <name val="BIZ UD明朝 Medium"/>
      <family val="1"/>
      <charset val="128"/>
    </font>
    <font>
      <b/>
      <sz val="11"/>
      <color rgb="FFFF0000"/>
      <name val="Yu Gothic"/>
      <family val="3"/>
      <charset val="128"/>
      <scheme val="minor"/>
    </font>
    <font>
      <b/>
      <u/>
      <sz val="11"/>
      <color theme="1"/>
      <name val="Yu Gothic"/>
      <family val="3"/>
      <charset val="128"/>
      <scheme val="minor"/>
    </font>
    <font>
      <b/>
      <sz val="11"/>
      <color theme="1"/>
      <name val="Yu Gothic"/>
      <family val="3"/>
      <charset val="128"/>
      <scheme val="minor"/>
    </font>
    <font>
      <b/>
      <sz val="10.5"/>
      <color theme="1"/>
      <name val="Yu Gothic"/>
      <family val="3"/>
      <charset val="128"/>
      <scheme val="minor"/>
    </font>
    <font>
      <sz val="11"/>
      <color rgb="FFFF0000"/>
      <name val="Yu Gothic"/>
      <family val="2"/>
      <scheme val="minor"/>
    </font>
    <font>
      <b/>
      <sz val="11"/>
      <color theme="0"/>
      <name val="Yu Gothic"/>
      <family val="3"/>
      <charset val="128"/>
      <scheme val="minor"/>
    </font>
    <font>
      <sz val="12"/>
      <color theme="1"/>
      <name val="Segoe UI Symbol"/>
      <family val="1"/>
    </font>
    <font>
      <sz val="12"/>
      <color theme="1"/>
      <name val="BIZ UDゴシック"/>
      <family val="3"/>
      <charset val="128"/>
    </font>
    <font>
      <sz val="12"/>
      <name val="BIZ UDゴシック"/>
      <family val="3"/>
      <charset val="128"/>
    </font>
    <font>
      <sz val="12"/>
      <color theme="1"/>
      <name val="ＭＳ 明朝"/>
      <family val="1"/>
      <charset val="128"/>
    </font>
    <font>
      <sz val="12"/>
      <color theme="1"/>
      <name val="ＭＳ Ｐ明朝"/>
      <family val="1"/>
      <charset val="128"/>
    </font>
    <font>
      <b/>
      <sz val="10"/>
      <color theme="1"/>
      <name val="BIZ UDゴシック"/>
      <family val="3"/>
      <charset val="128"/>
    </font>
    <font>
      <b/>
      <u/>
      <sz val="12"/>
      <color theme="1"/>
      <name val="BIZ UD明朝 Medium"/>
      <family val="1"/>
      <charset val="128"/>
    </font>
    <font>
      <sz val="10"/>
      <name val="BIZ UD明朝 Medium"/>
      <family val="1"/>
      <charset val="128"/>
    </font>
    <font>
      <u val="double"/>
      <sz val="11"/>
      <color theme="1"/>
      <name val="BIZ UD明朝 Medium"/>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00B0F0"/>
        <bgColor indexed="64"/>
      </patternFill>
    </fill>
    <fill>
      <patternFill patternType="solid">
        <fgColor theme="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ashed">
        <color auto="1"/>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38" fontId="1" fillId="0" borderId="0" applyFont="0" applyFill="0" applyBorder="0" applyAlignment="0" applyProtection="0">
      <alignment vertical="center"/>
    </xf>
  </cellStyleXfs>
  <cellXfs count="340">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11" fillId="8" borderId="1" xfId="0" applyFont="1" applyFill="1" applyBorder="1" applyAlignment="1" applyProtection="1">
      <alignment horizontal="center" vertical="center"/>
      <protection locked="0"/>
    </xf>
    <xf numFmtId="49" fontId="11" fillId="8" borderId="3" xfId="0" applyNumberFormat="1" applyFont="1" applyFill="1" applyBorder="1" applyAlignment="1" applyProtection="1">
      <alignment horizontal="left" vertical="center"/>
      <protection locked="0"/>
    </xf>
    <xf numFmtId="49" fontId="11" fillId="8" borderId="1" xfId="0" applyNumberFormat="1" applyFont="1" applyFill="1" applyBorder="1" applyAlignment="1" applyProtection="1">
      <alignment horizontal="left" vertical="center" shrinkToFit="1"/>
      <protection locked="0"/>
    </xf>
    <xf numFmtId="49" fontId="16" fillId="8" borderId="1" xfId="1" applyNumberFormat="1" applyFont="1" applyFill="1" applyBorder="1" applyAlignment="1" applyProtection="1">
      <alignment horizontal="left" vertical="center" shrinkToFit="1"/>
      <protection locked="0"/>
    </xf>
    <xf numFmtId="49" fontId="11" fillId="8" borderId="1" xfId="0" applyNumberFormat="1" applyFont="1" applyFill="1" applyBorder="1" applyAlignment="1" applyProtection="1">
      <alignment horizontal="left" vertical="center"/>
      <protection locked="0"/>
    </xf>
    <xf numFmtId="3" fontId="11" fillId="8" borderId="1" xfId="0" applyNumberFormat="1" applyFont="1" applyFill="1" applyBorder="1" applyAlignment="1" applyProtection="1">
      <alignment horizontal="left" vertical="center"/>
      <protection locked="0"/>
    </xf>
    <xf numFmtId="178" fontId="11" fillId="8" borderId="1" xfId="0" applyNumberFormat="1" applyFont="1" applyFill="1" applyBorder="1" applyAlignment="1" applyProtection="1">
      <alignment horizontal="left" vertical="center"/>
      <protection locked="0"/>
    </xf>
    <xf numFmtId="58" fontId="11" fillId="0" borderId="1" xfId="0" applyNumberFormat="1" applyFont="1" applyBorder="1" applyAlignment="1" applyProtection="1">
      <alignment horizontal="left" vertical="center"/>
      <protection locked="0"/>
    </xf>
    <xf numFmtId="49" fontId="11" fillId="0" borderId="1" xfId="0" applyNumberFormat="1" applyFont="1" applyBorder="1" applyAlignment="1" applyProtection="1">
      <alignment horizontal="left" vertical="center"/>
      <protection locked="0"/>
    </xf>
    <xf numFmtId="58" fontId="11" fillId="0" borderId="15" xfId="0" applyNumberFormat="1" applyFont="1" applyBorder="1" applyAlignment="1" applyProtection="1">
      <alignment horizontal="left" vertical="center"/>
      <protection locked="0"/>
    </xf>
    <xf numFmtId="58" fontId="11" fillId="0" borderId="5" xfId="0" applyNumberFormat="1" applyFont="1" applyBorder="1" applyAlignment="1" applyProtection="1">
      <alignment horizontal="left" vertical="center"/>
      <protection locked="0"/>
    </xf>
    <xf numFmtId="49" fontId="11" fillId="11" borderId="1" xfId="0" applyNumberFormat="1" applyFont="1" applyFill="1" applyBorder="1" applyAlignment="1" applyProtection="1">
      <alignment vertical="center"/>
      <protection locked="0"/>
    </xf>
    <xf numFmtId="49" fontId="9" fillId="11" borderId="1" xfId="1" applyNumberFormat="1" applyFont="1" applyFill="1" applyBorder="1" applyAlignment="1" applyProtection="1">
      <alignment vertical="center"/>
      <protection locked="0"/>
    </xf>
    <xf numFmtId="0" fontId="5" fillId="0" borderId="0" xfId="0" applyFont="1"/>
    <xf numFmtId="176" fontId="5" fillId="0" borderId="0" xfId="0" applyNumberFormat="1" applyFont="1"/>
    <xf numFmtId="0" fontId="5" fillId="0" borderId="0" xfId="0" applyFont="1" applyAlignment="1">
      <alignment horizontal="center"/>
    </xf>
    <xf numFmtId="179" fontId="21" fillId="0" borderId="0" xfId="0" applyNumberFormat="1" applyFont="1" applyAlignment="1">
      <alignment vertical="center"/>
    </xf>
    <xf numFmtId="0" fontId="5" fillId="0" borderId="0" xfId="0" applyFont="1" applyAlignment="1">
      <alignment wrapText="1"/>
    </xf>
    <xf numFmtId="0" fontId="6" fillId="0" borderId="0" xfId="0" applyFont="1"/>
    <xf numFmtId="0" fontId="8" fillId="0" borderId="0" xfId="0" applyFont="1" applyAlignment="1">
      <alignment horizontal="right" vertical="center"/>
    </xf>
    <xf numFmtId="0" fontId="21" fillId="0" borderId="0" xfId="0" applyFont="1"/>
    <xf numFmtId="0" fontId="6" fillId="0" borderId="0" xfId="0" applyFont="1" applyAlignment="1">
      <alignment vertical="top"/>
    </xf>
    <xf numFmtId="0" fontId="10" fillId="0" borderId="0" xfId="0" applyFont="1"/>
    <xf numFmtId="0" fontId="21" fillId="0" borderId="0" xfId="0" applyFont="1" applyAlignment="1">
      <alignment vertical="top"/>
    </xf>
    <xf numFmtId="0" fontId="6" fillId="0" borderId="0" xfId="0" applyFont="1" applyAlignment="1">
      <alignment vertical="top" shrinkToFit="1"/>
    </xf>
    <xf numFmtId="0" fontId="5" fillId="0" borderId="1" xfId="0" applyFont="1" applyBorder="1" applyAlignment="1">
      <alignment horizontal="center" vertical="center"/>
    </xf>
    <xf numFmtId="0" fontId="5" fillId="0" borderId="0" xfId="0" applyFont="1" applyAlignment="1">
      <alignment horizontal="left" vertical="top" wrapText="1"/>
    </xf>
    <xf numFmtId="0" fontId="5" fillId="0" borderId="16" xfId="0" applyFont="1" applyBorder="1"/>
    <xf numFmtId="0" fontId="5" fillId="0" borderId="16" xfId="0" applyFont="1" applyBorder="1" applyAlignment="1">
      <alignment horizontal="left" vertical="top" wrapText="1"/>
    </xf>
    <xf numFmtId="0" fontId="23" fillId="0" borderId="0" xfId="0" applyFont="1"/>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vertical="top"/>
    </xf>
    <xf numFmtId="0" fontId="10" fillId="0" borderId="0" xfId="0" applyFont="1" applyAlignment="1">
      <alignment vertical="top"/>
    </xf>
    <xf numFmtId="0" fontId="21" fillId="0" borderId="0" xfId="0" applyFont="1" applyProtection="1">
      <protection locked="0"/>
    </xf>
    <xf numFmtId="0" fontId="21" fillId="0" borderId="0" xfId="0" applyFont="1" applyAlignment="1" applyProtection="1">
      <alignment horizontal="center" vertical="center"/>
      <protection locked="0"/>
    </xf>
    <xf numFmtId="176" fontId="21" fillId="0" borderId="0" xfId="0" applyNumberFormat="1" applyFont="1"/>
    <xf numFmtId="0" fontId="10" fillId="0" borderId="0" xfId="0" applyFont="1" applyAlignment="1">
      <alignment vertical="center"/>
    </xf>
    <xf numFmtId="0" fontId="21" fillId="0" borderId="0" xfId="0" applyFont="1" applyAlignment="1" applyProtection="1">
      <alignment vertical="center"/>
      <protection locked="0"/>
    </xf>
    <xf numFmtId="0" fontId="21" fillId="0" borderId="0" xfId="0" applyFont="1" applyAlignment="1" applyProtection="1">
      <alignment horizontal="center"/>
      <protection locked="0"/>
    </xf>
    <xf numFmtId="176" fontId="21" fillId="0" borderId="0" xfId="0" applyNumberFormat="1" applyFont="1" applyAlignment="1" applyProtection="1">
      <alignment horizontal="center" vertical="center"/>
      <protection locked="0"/>
    </xf>
    <xf numFmtId="176" fontId="5" fillId="0" borderId="0" xfId="0" applyNumberFormat="1" applyFont="1" applyProtection="1">
      <protection locked="0"/>
    </xf>
    <xf numFmtId="176" fontId="5" fillId="0" borderId="0" xfId="0" applyNumberFormat="1" applyFont="1" applyAlignment="1">
      <alignment vertical="center"/>
    </xf>
    <xf numFmtId="0" fontId="5" fillId="0" borderId="0" xfId="0" applyFont="1" applyAlignment="1" applyProtection="1">
      <alignment wrapText="1"/>
      <protection locked="0"/>
    </xf>
    <xf numFmtId="176" fontId="5" fillId="0" borderId="0" xfId="0" applyNumberFormat="1" applyFont="1" applyAlignment="1" applyProtection="1">
      <alignment horizontal="center" vertical="center"/>
      <protection locked="0"/>
    </xf>
    <xf numFmtId="0" fontId="5" fillId="0" borderId="0" xfId="0" applyFont="1" applyAlignment="1" applyProtection="1">
      <alignment vertical="top"/>
      <protection locked="0"/>
    </xf>
    <xf numFmtId="49" fontId="11" fillId="8" borderId="3" xfId="0" applyNumberFormat="1" applyFont="1" applyFill="1" applyBorder="1" applyAlignment="1" applyProtection="1">
      <alignment horizontal="center" vertical="center"/>
      <protection locked="0"/>
    </xf>
    <xf numFmtId="0" fontId="6" fillId="0" borderId="0" xfId="0" applyFont="1" applyAlignment="1">
      <alignment vertical="center" wrapText="1"/>
    </xf>
    <xf numFmtId="0" fontId="25" fillId="0" borderId="0" xfId="0" applyFont="1" applyAlignment="1">
      <alignment horizontal="right"/>
    </xf>
    <xf numFmtId="0" fontId="26" fillId="0" borderId="0" xfId="0" applyFont="1" applyAlignment="1">
      <alignment horizontal="left" vertical="center"/>
    </xf>
    <xf numFmtId="0" fontId="26" fillId="0" borderId="0" xfId="0" applyFont="1" applyAlignment="1">
      <alignment horizontal="right" vertical="center"/>
    </xf>
    <xf numFmtId="0" fontId="4" fillId="0" borderId="0" xfId="0" applyFont="1" applyAlignment="1">
      <alignment vertical="center"/>
    </xf>
    <xf numFmtId="0" fontId="0" fillId="0" borderId="6" xfId="0" applyBorder="1" applyAlignment="1">
      <alignment horizontal="center" vertical="center"/>
    </xf>
    <xf numFmtId="0" fontId="29"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right" vertical="center"/>
    </xf>
    <xf numFmtId="0" fontId="0" fillId="0" borderId="0" xfId="0" applyAlignment="1" applyProtection="1">
      <alignment vertical="center"/>
      <protection locked="0"/>
    </xf>
    <xf numFmtId="0" fontId="30" fillId="12" borderId="2" xfId="0" applyFont="1" applyFill="1" applyBorder="1" applyAlignment="1" applyProtection="1">
      <alignment horizontal="centerContinuous" vertical="center"/>
      <protection locked="0"/>
    </xf>
    <xf numFmtId="0" fontId="30" fillId="12" borderId="4" xfId="0" applyFont="1" applyFill="1" applyBorder="1" applyAlignment="1" applyProtection="1">
      <alignment horizontal="centerContinuous" vertical="center"/>
      <protection locked="0"/>
    </xf>
    <xf numFmtId="0" fontId="0" fillId="12" borderId="4" xfId="0" applyFill="1" applyBorder="1" applyAlignment="1" applyProtection="1">
      <alignment horizontal="centerContinuous" vertical="center"/>
      <protection locked="0"/>
    </xf>
    <xf numFmtId="3" fontId="0" fillId="12" borderId="4" xfId="0" applyNumberFormat="1" applyFill="1" applyBorder="1" applyAlignment="1" applyProtection="1">
      <alignment horizontal="centerContinuous" vertical="center"/>
      <protection locked="0"/>
    </xf>
    <xf numFmtId="3" fontId="0" fillId="12" borderId="3" xfId="0" applyNumberFormat="1" applyFill="1" applyBorder="1" applyAlignment="1" applyProtection="1">
      <alignment horizontal="centerContinuous" vertical="center"/>
      <protection locked="0"/>
    </xf>
    <xf numFmtId="0" fontId="25" fillId="0" borderId="0" xfId="0" applyFont="1" applyAlignment="1">
      <alignment vertical="center"/>
    </xf>
    <xf numFmtId="0" fontId="5" fillId="0" borderId="1" xfId="0" applyFont="1" applyBorder="1" applyAlignment="1" applyProtection="1">
      <alignment horizontal="center" vertical="center" shrinkToFit="1"/>
      <protection locked="0"/>
    </xf>
    <xf numFmtId="0" fontId="5" fillId="0" borderId="17" xfId="0" applyFont="1" applyBorder="1" applyAlignment="1">
      <alignment vertical="center" wrapText="1"/>
    </xf>
    <xf numFmtId="0" fontId="5" fillId="0" borderId="17" xfId="0" applyFont="1" applyBorder="1" applyAlignment="1">
      <alignment vertical="center" shrinkToFit="1"/>
    </xf>
    <xf numFmtId="0" fontId="5" fillId="0" borderId="0" xfId="0" applyFont="1" applyAlignment="1">
      <alignment vertical="center" wrapText="1"/>
    </xf>
    <xf numFmtId="0" fontId="5" fillId="0" borderId="0" xfId="0" applyFont="1" applyAlignment="1">
      <alignment vertical="center" shrinkToFit="1"/>
    </xf>
    <xf numFmtId="0" fontId="5" fillId="0" borderId="0" xfId="0" applyFont="1" applyAlignment="1">
      <alignment vertical="center" wrapText="1" shrinkToFit="1"/>
    </xf>
    <xf numFmtId="176" fontId="5" fillId="0" borderId="0" xfId="0" applyNumberFormat="1" applyFont="1" applyAlignment="1">
      <alignment horizontal="center" vertical="center"/>
    </xf>
    <xf numFmtId="0" fontId="27" fillId="0" borderId="0" xfId="0" applyFont="1" applyAlignment="1">
      <alignment vertical="center"/>
    </xf>
    <xf numFmtId="180" fontId="9" fillId="11" borderId="1" xfId="1" applyNumberFormat="1" applyFont="1" applyFill="1" applyBorder="1" applyAlignment="1" applyProtection="1">
      <alignment horizontal="left" vertical="center"/>
      <protection locked="0"/>
    </xf>
    <xf numFmtId="179" fontId="5" fillId="0" borderId="0" xfId="0" applyNumberFormat="1" applyFont="1" applyAlignment="1">
      <alignment horizontal="right" vertical="center" shrinkToFit="1"/>
    </xf>
    <xf numFmtId="0" fontId="5" fillId="0" borderId="3" xfId="0" applyFont="1" applyBorder="1" applyAlignment="1">
      <alignment vertical="center"/>
    </xf>
    <xf numFmtId="0" fontId="5" fillId="0" borderId="2"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3" xfId="0" applyFont="1" applyBorder="1" applyAlignment="1" applyProtection="1">
      <alignment vertical="center"/>
      <protection locked="0"/>
    </xf>
    <xf numFmtId="179" fontId="21" fillId="0" borderId="2" xfId="0" applyNumberFormat="1" applyFont="1" applyBorder="1" applyAlignment="1" applyProtection="1">
      <alignment vertical="center"/>
      <protection locked="0"/>
    </xf>
    <xf numFmtId="179" fontId="21" fillId="0" borderId="4" xfId="0" applyNumberFormat="1" applyFont="1" applyBorder="1" applyAlignment="1" applyProtection="1">
      <alignment vertical="center"/>
      <protection locked="0"/>
    </xf>
    <xf numFmtId="179" fontId="21" fillId="0" borderId="3" xfId="0" applyNumberFormat="1" applyFont="1" applyBorder="1" applyAlignment="1" applyProtection="1">
      <alignment vertical="center"/>
      <protection locked="0"/>
    </xf>
    <xf numFmtId="0" fontId="5" fillId="7" borderId="0" xfId="0" applyFont="1" applyFill="1"/>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0" borderId="0" xfId="0" applyFont="1" applyAlignment="1">
      <alignment vertical="center"/>
    </xf>
    <xf numFmtId="0" fontId="11" fillId="8" borderId="0" xfId="0" applyFont="1" applyFill="1" applyAlignment="1">
      <alignment vertical="center"/>
    </xf>
    <xf numFmtId="0" fontId="13" fillId="2" borderId="1" xfId="0" applyFont="1" applyFill="1" applyBorder="1" applyAlignment="1">
      <alignment horizontal="center" vertical="center"/>
    </xf>
    <xf numFmtId="0" fontId="11" fillId="11" borderId="0" xfId="0" applyFont="1" applyFill="1" applyAlignment="1">
      <alignment vertical="center"/>
    </xf>
    <xf numFmtId="0" fontId="14" fillId="0" borderId="0" xfId="0" applyFont="1" applyAlignment="1">
      <alignment vertical="center"/>
    </xf>
    <xf numFmtId="0" fontId="11" fillId="9" borderId="0" xfId="0" applyFont="1" applyFill="1" applyAlignment="1">
      <alignment vertical="center"/>
    </xf>
    <xf numFmtId="0" fontId="15" fillId="0" borderId="0" xfId="0" applyFont="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9" fillId="3" borderId="1" xfId="0" applyFont="1" applyFill="1" applyBorder="1" applyAlignment="1">
      <alignment horizontal="center" vertical="center"/>
    </xf>
    <xf numFmtId="0" fontId="9" fillId="0" borderId="0" xfId="0" applyFont="1" applyAlignment="1">
      <alignment vertical="center"/>
    </xf>
    <xf numFmtId="0" fontId="11" fillId="3" borderId="1" xfId="0" applyFont="1" applyFill="1" applyBorder="1" applyAlignment="1">
      <alignment horizontal="center" vertical="center"/>
    </xf>
    <xf numFmtId="0" fontId="11" fillId="2" borderId="3" xfId="0" applyFont="1" applyFill="1" applyBorder="1" applyAlignment="1">
      <alignment vertical="center" shrinkToFit="1"/>
    </xf>
    <xf numFmtId="0" fontId="9" fillId="2" borderId="1" xfId="0" applyFont="1" applyFill="1" applyBorder="1" applyAlignment="1">
      <alignment horizontal="center" vertical="center"/>
    </xf>
    <xf numFmtId="0" fontId="12" fillId="5"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7" xfId="0" applyFont="1" applyFill="1" applyBorder="1" applyAlignment="1">
      <alignment vertical="center"/>
    </xf>
    <xf numFmtId="0" fontId="11" fillId="9" borderId="8" xfId="0" applyFont="1" applyFill="1" applyBorder="1" applyAlignment="1">
      <alignment vertical="center"/>
    </xf>
    <xf numFmtId="0" fontId="11" fillId="7" borderId="1" xfId="0" applyFont="1" applyFill="1" applyBorder="1" applyAlignment="1">
      <alignment horizontal="center" vertical="center"/>
    </xf>
    <xf numFmtId="0" fontId="17" fillId="0" borderId="0" xfId="0" applyFont="1" applyAlignment="1">
      <alignment vertical="center"/>
    </xf>
    <xf numFmtId="57" fontId="0" fillId="0" borderId="0" xfId="0" applyNumberFormat="1" applyAlignment="1">
      <alignment vertical="center"/>
    </xf>
    <xf numFmtId="0" fontId="11" fillId="7" borderId="13" xfId="0" applyFont="1" applyFill="1" applyBorder="1" applyAlignment="1">
      <alignment horizontal="center" vertical="center"/>
    </xf>
    <xf numFmtId="0" fontId="11" fillId="7" borderId="0" xfId="0" applyFont="1" applyFill="1" applyAlignment="1">
      <alignment horizontal="center" vertical="center"/>
    </xf>
    <xf numFmtId="0" fontId="11" fillId="7" borderId="15" xfId="0" applyFont="1" applyFill="1" applyBorder="1" applyAlignment="1">
      <alignment horizontal="center" vertical="center"/>
    </xf>
    <xf numFmtId="0" fontId="11" fillId="7" borderId="5" xfId="0" applyFont="1" applyFill="1" applyBorder="1" applyAlignment="1">
      <alignment horizontal="center" vertical="center"/>
    </xf>
    <xf numFmtId="0" fontId="13" fillId="7" borderId="13" xfId="0" applyFont="1" applyFill="1" applyBorder="1" applyAlignment="1">
      <alignment horizontal="center" vertical="center"/>
    </xf>
    <xf numFmtId="0" fontId="9" fillId="7" borderId="0" xfId="0" applyFont="1" applyFill="1" applyAlignment="1">
      <alignment horizontal="center" vertical="center"/>
    </xf>
    <xf numFmtId="0" fontId="11" fillId="9" borderId="0" xfId="0" applyFont="1" applyFill="1" applyAlignment="1">
      <alignment horizontal="left" vertical="center"/>
    </xf>
    <xf numFmtId="0" fontId="11" fillId="10" borderId="6" xfId="0" applyFont="1" applyFill="1" applyBorder="1" applyAlignment="1">
      <alignment vertical="center"/>
    </xf>
    <xf numFmtId="0" fontId="11" fillId="10" borderId="14" xfId="0" applyFont="1" applyFill="1" applyBorder="1" applyAlignment="1">
      <alignment vertical="center"/>
    </xf>
    <xf numFmtId="0" fontId="11" fillId="0" borderId="0" xfId="0" applyFont="1"/>
    <xf numFmtId="180" fontId="11" fillId="0" borderId="9" xfId="0" applyNumberFormat="1" applyFont="1" applyBorder="1" applyAlignment="1" applyProtection="1">
      <alignment horizontal="left" vertical="center"/>
      <protection locked="0"/>
    </xf>
    <xf numFmtId="0" fontId="6" fillId="0" borderId="0" xfId="0" applyFont="1" applyAlignment="1">
      <alignment horizontal="center" vertical="center"/>
    </xf>
    <xf numFmtId="0" fontId="21" fillId="0" borderId="4" xfId="0" applyFont="1" applyBorder="1" applyAlignment="1">
      <alignment horizontal="center" vertical="center"/>
    </xf>
    <xf numFmtId="0" fontId="0" fillId="4" borderId="3" xfId="0" applyFill="1" applyBorder="1" applyAlignment="1">
      <alignment horizontal="center" vertical="center"/>
    </xf>
    <xf numFmtId="0" fontId="0" fillId="0" borderId="4" xfId="0" applyBorder="1" applyAlignment="1">
      <alignment vertical="center"/>
    </xf>
    <xf numFmtId="0" fontId="0" fillId="0" borderId="4" xfId="0" applyBorder="1" applyAlignment="1">
      <alignment horizontal="right" vertical="center"/>
    </xf>
    <xf numFmtId="0" fontId="27" fillId="0" borderId="4" xfId="0" applyFont="1" applyBorder="1" applyAlignment="1" applyProtection="1">
      <alignment vertical="center" shrinkToFit="1"/>
      <protection locked="0"/>
    </xf>
    <xf numFmtId="0" fontId="27" fillId="0" borderId="10"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10" xfId="0" applyBorder="1"/>
    <xf numFmtId="0" fontId="0" fillId="0" borderId="10" xfId="0" applyBorder="1" applyAlignment="1">
      <alignment wrapText="1"/>
    </xf>
    <xf numFmtId="0" fontId="0" fillId="8" borderId="1" xfId="0" applyFill="1" applyBorder="1" applyAlignment="1">
      <alignment horizontal="center"/>
    </xf>
    <xf numFmtId="0" fontId="0" fillId="8" borderId="1" xfId="0" applyFill="1" applyBorder="1" applyAlignment="1">
      <alignment horizontal="center" wrapText="1"/>
    </xf>
    <xf numFmtId="0" fontId="0" fillId="0" borderId="0" xfId="0" applyAlignment="1">
      <alignment vertical="center" wrapText="1"/>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wrapText="1"/>
    </xf>
    <xf numFmtId="0" fontId="36"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vertical="center" wrapText="1"/>
    </xf>
    <xf numFmtId="0" fontId="34" fillId="0" borderId="0" xfId="0" applyFont="1" applyAlignment="1">
      <alignment vertical="center" wrapText="1"/>
    </xf>
    <xf numFmtId="0" fontId="5" fillId="0" borderId="0" xfId="0" applyFont="1" applyAlignment="1">
      <alignment wrapText="1"/>
    </xf>
    <xf numFmtId="0" fontId="5" fillId="0" borderId="0" xfId="0" applyFont="1" applyAlignment="1">
      <alignment vertical="center" wrapText="1"/>
    </xf>
    <xf numFmtId="0" fontId="21" fillId="0" borderId="0" xfId="0" applyFont="1" applyAlignment="1">
      <alignment vertical="center" wrapText="1"/>
    </xf>
    <xf numFmtId="0" fontId="5" fillId="0" borderId="0" xfId="0" applyFont="1" applyAlignment="1">
      <alignment horizontal="center" vertical="center" wrapText="1"/>
    </xf>
    <xf numFmtId="0" fontId="21" fillId="0" borderId="0" xfId="0" applyFont="1" applyAlignment="1">
      <alignment horizontal="center" vertical="center"/>
    </xf>
    <xf numFmtId="179" fontId="5" fillId="0" borderId="0" xfId="0" applyNumberFormat="1" applyFont="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wrapText="1"/>
    </xf>
    <xf numFmtId="0" fontId="5" fillId="0" borderId="0" xfId="0" applyFont="1" applyAlignment="1">
      <alignment horizontal="center"/>
    </xf>
    <xf numFmtId="178" fontId="5" fillId="0" borderId="0" xfId="0" applyNumberFormat="1" applyFont="1" applyAlignment="1">
      <alignment horizontal="center"/>
    </xf>
    <xf numFmtId="0" fontId="6" fillId="0" borderId="0" xfId="0" applyFont="1" applyAlignment="1">
      <alignment horizontal="left" vertical="top" shrinkToFit="1"/>
    </xf>
    <xf numFmtId="0" fontId="6" fillId="0" borderId="0" xfId="0" applyFont="1" applyAlignment="1">
      <alignment vertical="top" shrinkToFit="1"/>
    </xf>
    <xf numFmtId="178"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center" wrapText="1"/>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177" fontId="27" fillId="3" borderId="2" xfId="0" applyNumberFormat="1" applyFont="1" applyFill="1" applyBorder="1" applyAlignment="1">
      <alignment vertical="center" shrinkToFit="1"/>
    </xf>
    <xf numFmtId="177" fontId="27" fillId="3" borderId="4" xfId="0" applyNumberFormat="1" applyFont="1" applyFill="1" applyBorder="1" applyAlignment="1">
      <alignment vertical="center" shrinkToFit="1"/>
    </xf>
    <xf numFmtId="177" fontId="27" fillId="3" borderId="3" xfId="0" applyNumberFormat="1" applyFont="1" applyFill="1" applyBorder="1" applyAlignment="1">
      <alignment vertical="center" shrinkToFit="1"/>
    </xf>
    <xf numFmtId="0" fontId="0" fillId="4" borderId="1" xfId="0" applyFill="1" applyBorder="1" applyAlignment="1">
      <alignment horizontal="center" vertical="center"/>
    </xf>
    <xf numFmtId="3" fontId="0" fillId="0" borderId="1" xfId="0" applyNumberFormat="1" applyBorder="1" applyAlignment="1" applyProtection="1">
      <alignment vertical="center" shrinkToFit="1"/>
      <protection locked="0"/>
    </xf>
    <xf numFmtId="0" fontId="27" fillId="2" borderId="1" xfId="0" applyFont="1" applyFill="1" applyBorder="1" applyAlignment="1">
      <alignment horizontal="center" vertical="center"/>
    </xf>
    <xf numFmtId="12" fontId="25" fillId="3" borderId="1" xfId="0" applyNumberFormat="1" applyFont="1" applyFill="1" applyBorder="1" applyAlignment="1">
      <alignment horizontal="center" vertical="center"/>
    </xf>
    <xf numFmtId="177" fontId="27" fillId="2" borderId="1" xfId="0" applyNumberFormat="1" applyFont="1" applyFill="1" applyBorder="1" applyAlignment="1">
      <alignment horizontal="center" vertical="center"/>
    </xf>
    <xf numFmtId="177" fontId="27" fillId="3" borderId="2" xfId="0" applyNumberFormat="1" applyFont="1" applyFill="1" applyBorder="1" applyAlignment="1">
      <alignment vertical="center"/>
    </xf>
    <xf numFmtId="177" fontId="27" fillId="3" borderId="4" xfId="0" applyNumberFormat="1" applyFont="1" applyFill="1" applyBorder="1" applyAlignment="1">
      <alignment vertical="center"/>
    </xf>
    <xf numFmtId="177" fontId="27" fillId="3" borderId="3" xfId="0" applyNumberFormat="1" applyFont="1" applyFill="1" applyBorder="1" applyAlignment="1">
      <alignment vertical="center"/>
    </xf>
    <xf numFmtId="3" fontId="0" fillId="0" borderId="0" xfId="0" applyNumberFormat="1" applyAlignment="1">
      <alignment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vertical="center"/>
      <protection locked="0"/>
    </xf>
    <xf numFmtId="179" fontId="0" fillId="0" borderId="1" xfId="0" applyNumberFormat="1" applyBorder="1" applyAlignment="1" applyProtection="1">
      <alignment vertical="center"/>
      <protection locked="0"/>
    </xf>
    <xf numFmtId="179" fontId="0" fillId="0" borderId="2" xfId="0" applyNumberFormat="1" applyBorder="1" applyAlignment="1" applyProtection="1">
      <alignment vertical="center"/>
      <protection locked="0"/>
    </xf>
    <xf numFmtId="179" fontId="0" fillId="0" borderId="4" xfId="0" applyNumberFormat="1" applyBorder="1" applyAlignment="1" applyProtection="1">
      <alignment vertical="center"/>
      <protection locked="0"/>
    </xf>
    <xf numFmtId="179" fontId="0" fillId="0" borderId="3" xfId="0" applyNumberFormat="1" applyBorder="1" applyAlignment="1" applyProtection="1">
      <alignment vertical="center"/>
      <protection locked="0"/>
    </xf>
    <xf numFmtId="0" fontId="27" fillId="2" borderId="1" xfId="0" applyFont="1" applyFill="1" applyBorder="1" applyAlignment="1">
      <alignment horizontal="center" vertical="center" wrapText="1"/>
    </xf>
    <xf numFmtId="0" fontId="0" fillId="4" borderId="1" xfId="0" applyFill="1" applyBorder="1" applyAlignment="1">
      <alignment horizontal="center" vertical="center" shrinkToFit="1"/>
    </xf>
    <xf numFmtId="177" fontId="0" fillId="4" borderId="1" xfId="0" applyNumberFormat="1" applyFill="1" applyBorder="1" applyAlignment="1">
      <alignment vertical="center"/>
    </xf>
    <xf numFmtId="177" fontId="27" fillId="3" borderId="1" xfId="0" applyNumberFormat="1" applyFont="1" applyFill="1" applyBorder="1" applyAlignment="1">
      <alignment vertical="center"/>
    </xf>
    <xf numFmtId="177" fontId="27" fillId="4" borderId="1" xfId="0" applyNumberFormat="1" applyFont="1" applyFill="1" applyBorder="1" applyAlignment="1">
      <alignment vertical="center"/>
    </xf>
    <xf numFmtId="0" fontId="0" fillId="4" borderId="2"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49" fontId="27" fillId="0" borderId="9" xfId="0" applyNumberFormat="1" applyFont="1" applyBorder="1" applyAlignment="1" applyProtection="1">
      <alignment horizontal="center" vertical="center"/>
      <protection locked="0"/>
    </xf>
    <xf numFmtId="0" fontId="27" fillId="0" borderId="1" xfId="0" applyFont="1" applyBorder="1" applyAlignment="1" applyProtection="1">
      <alignment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2" borderId="1" xfId="0" applyFill="1" applyBorder="1" applyAlignment="1">
      <alignment horizontal="center" vertical="center" wrapText="1"/>
    </xf>
    <xf numFmtId="0" fontId="27" fillId="0" borderId="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176" fontId="27" fillId="4" borderId="1" xfId="0" applyNumberFormat="1" applyFont="1" applyFill="1" applyBorder="1" applyAlignment="1">
      <alignment horizontal="center" vertical="center"/>
    </xf>
    <xf numFmtId="176" fontId="27" fillId="0" borderId="1" xfId="0" applyNumberFormat="1" applyFont="1" applyBorder="1" applyAlignment="1">
      <alignment horizontal="center" vertical="center"/>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3" fontId="0" fillId="4" borderId="2" xfId="0" applyNumberFormat="1" applyFill="1" applyBorder="1" applyAlignment="1">
      <alignment horizontal="right" vertical="center" shrinkToFit="1"/>
    </xf>
    <xf numFmtId="3" fontId="0" fillId="4" borderId="4" xfId="0" applyNumberFormat="1" applyFill="1" applyBorder="1" applyAlignment="1">
      <alignment horizontal="right" vertical="center" shrinkToFit="1"/>
    </xf>
    <xf numFmtId="0" fontId="21" fillId="7" borderId="1" xfId="0" applyFont="1" applyFill="1" applyBorder="1" applyAlignment="1">
      <alignment horizontal="center" vertical="center"/>
    </xf>
    <xf numFmtId="0" fontId="21" fillId="0" borderId="1"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7" fillId="7" borderId="2" xfId="0" applyFont="1" applyFill="1" applyBorder="1" applyAlignment="1">
      <alignment horizontal="center" vertical="center"/>
    </xf>
    <xf numFmtId="0" fontId="7" fillId="7" borderId="4" xfId="0" applyFont="1" applyFill="1" applyBorder="1" applyAlignment="1">
      <alignment horizontal="center" vertical="center"/>
    </xf>
    <xf numFmtId="0" fontId="24" fillId="0" borderId="0" xfId="0" applyFont="1" applyAlignment="1">
      <alignment vertical="center" wrapText="1"/>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22" fillId="0" borderId="0" xfId="0" applyFont="1" applyAlignment="1">
      <alignment horizontal="center" vertical="center"/>
    </xf>
    <xf numFmtId="0" fontId="5" fillId="0" borderId="1" xfId="0" applyFont="1" applyBorder="1" applyAlignment="1">
      <alignment horizontal="center" vertical="center"/>
    </xf>
    <xf numFmtId="0" fontId="21" fillId="0" borderId="0" xfId="0" applyFont="1" applyAlignment="1">
      <alignment horizontal="center" vertical="center" wrapText="1"/>
    </xf>
    <xf numFmtId="0" fontId="5" fillId="5" borderId="0" xfId="0" applyFont="1" applyFill="1" applyAlignment="1" applyProtection="1">
      <alignment horizontal="left" vertical="center" wrapText="1"/>
      <protection locked="0"/>
    </xf>
    <xf numFmtId="56" fontId="5" fillId="5" borderId="0" xfId="0" applyNumberFormat="1"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3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38" fillId="0" borderId="0" xfId="0" applyFont="1" applyAlignment="1">
      <alignment horizontal="left" vertical="top" wrapText="1"/>
    </xf>
    <xf numFmtId="0" fontId="32" fillId="0" borderId="0" xfId="0" applyFont="1" applyAlignment="1">
      <alignment vertical="center" shrinkToFit="1"/>
    </xf>
    <xf numFmtId="0" fontId="33" fillId="0" borderId="0" xfId="0" applyFont="1" applyAlignment="1">
      <alignment horizontal="center" vertical="center"/>
    </xf>
    <xf numFmtId="0" fontId="32" fillId="0" borderId="0" xfId="0" applyFont="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4" borderId="1" xfId="0" applyFont="1" applyFill="1" applyBorder="1" applyAlignment="1">
      <alignment horizontal="left" vertical="center" shrinkToFit="1"/>
    </xf>
    <xf numFmtId="180" fontId="5" fillId="0" borderId="0" xfId="0" applyNumberFormat="1" applyFont="1" applyAlignment="1">
      <alignment horizontal="right" vertical="center"/>
    </xf>
    <xf numFmtId="176" fontId="5" fillId="0" borderId="0" xfId="0" applyNumberFormat="1" applyFont="1" applyAlignment="1">
      <alignment horizontal="left" vertical="center" shrinkToFit="1"/>
    </xf>
    <xf numFmtId="176" fontId="5" fillId="4" borderId="0" xfId="0" applyNumberFormat="1" applyFont="1" applyFill="1" applyAlignment="1">
      <alignment horizontal="left" vertical="center" shrinkToFit="1"/>
    </xf>
    <xf numFmtId="0" fontId="5" fillId="4" borderId="1"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176" fontId="5" fillId="4" borderId="1" xfId="0" applyNumberFormat="1" applyFont="1" applyFill="1" applyBorder="1" applyAlignment="1">
      <alignment horizontal="left" vertical="center"/>
    </xf>
    <xf numFmtId="0" fontId="5" fillId="0" borderId="1" xfId="0" applyFont="1" applyBorder="1" applyAlignment="1" applyProtection="1">
      <alignment horizontal="left" vertical="center" shrinkToFit="1"/>
      <protection locked="0"/>
    </xf>
    <xf numFmtId="0" fontId="5" fillId="2" borderId="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wrapText="1"/>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7"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58" fontId="5" fillId="0" borderId="0" xfId="0" applyNumberFormat="1" applyFont="1" applyAlignment="1">
      <alignment shrinkToFit="1"/>
    </xf>
    <xf numFmtId="0" fontId="5" fillId="0" borderId="0" xfId="0" applyFont="1" applyAlignment="1">
      <alignment horizontal="center" shrinkToFit="1"/>
    </xf>
    <xf numFmtId="0" fontId="5" fillId="0" borderId="0" xfId="0" applyFont="1" applyAlignment="1">
      <alignment horizontal="left" shrinkToFit="1"/>
    </xf>
    <xf numFmtId="178" fontId="5" fillId="0" borderId="0" xfId="0" applyNumberFormat="1" applyFont="1" applyAlignment="1">
      <alignment horizontal="center" shrinkToFit="1"/>
    </xf>
    <xf numFmtId="0" fontId="5" fillId="0" borderId="0" xfId="0" applyFont="1" applyAlignment="1" applyProtection="1">
      <alignment horizontal="center" vertical="center"/>
      <protection locked="0"/>
    </xf>
    <xf numFmtId="0" fontId="5" fillId="0" borderId="1" xfId="0" applyFont="1" applyBorder="1" applyAlignment="1" applyProtection="1">
      <alignment vertical="center" wrapText="1"/>
      <protection locked="0"/>
    </xf>
    <xf numFmtId="178" fontId="5" fillId="0" borderId="1" xfId="0"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0" fontId="10" fillId="0" borderId="10" xfId="0" applyFont="1" applyBorder="1" applyAlignment="1">
      <alignment horizontal="left" vertical="center" wrapText="1"/>
    </xf>
    <xf numFmtId="0" fontId="5" fillId="0" borderId="1" xfId="0" applyFont="1" applyBorder="1" applyAlignment="1">
      <alignment horizontal="center" vertical="center" wrapText="1"/>
    </xf>
    <xf numFmtId="58" fontId="5" fillId="0" borderId="0" xfId="0" applyNumberFormat="1" applyFont="1" applyAlignment="1">
      <alignment horizontal="center" shrinkToFit="1"/>
    </xf>
    <xf numFmtId="178" fontId="5" fillId="0" borderId="0" xfId="0" applyNumberFormat="1" applyFont="1" applyAlignment="1">
      <alignment horizontal="center" vertical="center" shrinkToFit="1"/>
    </xf>
    <xf numFmtId="0" fontId="5" fillId="0" borderId="0" xfId="0" applyFont="1" applyAlignment="1">
      <alignment horizontal="center" vertical="center" shrinkToFit="1"/>
    </xf>
    <xf numFmtId="180" fontId="5" fillId="0" borderId="0" xfId="0" applyNumberFormat="1" applyFont="1" applyAlignment="1">
      <alignment horizontal="left" vertical="center"/>
    </xf>
    <xf numFmtId="176" fontId="27" fillId="0" borderId="0" xfId="0" applyNumberFormat="1" applyFont="1" applyAlignment="1">
      <alignment horizontal="center" vertical="center"/>
    </xf>
    <xf numFmtId="0" fontId="26" fillId="0" borderId="0" xfId="0" applyFont="1" applyAlignment="1">
      <alignment horizontal="left" vertical="center"/>
    </xf>
    <xf numFmtId="49" fontId="27" fillId="0" borderId="1" xfId="0" applyNumberFormat="1"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7" fillId="0" borderId="0" xfId="0" applyFont="1" applyAlignment="1">
      <alignment horizontal="center" vertical="center" wrapText="1"/>
    </xf>
    <xf numFmtId="0" fontId="21" fillId="0" borderId="0" xfId="0" applyFont="1" applyAlignment="1">
      <alignment horizontal="left" vertical="center" shrinkToFit="1"/>
    </xf>
    <xf numFmtId="0" fontId="7" fillId="0" borderId="0" xfId="0" applyFont="1" applyAlignment="1">
      <alignment horizontal="center" vertical="center" shrinkToFit="1"/>
    </xf>
    <xf numFmtId="0" fontId="21" fillId="0" borderId="0" xfId="0" applyFont="1" applyAlignment="1">
      <alignment vertical="center" shrinkToFit="1"/>
    </xf>
    <xf numFmtId="0" fontId="21" fillId="7" borderId="5" xfId="0" applyFont="1" applyFill="1" applyBorder="1" applyAlignment="1" applyProtection="1">
      <alignment horizontal="center" vertical="center"/>
      <protection locked="0"/>
    </xf>
    <xf numFmtId="0" fontId="21" fillId="0" borderId="5" xfId="0" applyFont="1" applyBorder="1" applyAlignment="1" applyProtection="1">
      <alignment vertical="center" shrinkToFit="1"/>
      <protection locked="0"/>
    </xf>
    <xf numFmtId="0" fontId="21" fillId="7"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10" fillId="0" borderId="2"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indent="1" shrinkToFit="1"/>
      <protection locked="0"/>
    </xf>
    <xf numFmtId="0" fontId="10" fillId="0" borderId="3" xfId="0" applyFont="1" applyBorder="1" applyAlignment="1" applyProtection="1">
      <alignment horizontal="left" vertical="center" indent="1" shrinkToFit="1"/>
      <protection locked="0"/>
    </xf>
    <xf numFmtId="0" fontId="21" fillId="2" borderId="1" xfId="0" applyFont="1" applyFill="1" applyBorder="1" applyAlignment="1" applyProtection="1">
      <alignment horizontal="center" vertical="center"/>
      <protection locked="0"/>
    </xf>
    <xf numFmtId="0" fontId="21" fillId="0" borderId="1" xfId="0" applyFont="1" applyBorder="1" applyAlignment="1" applyProtection="1">
      <alignment vertical="center" shrinkToFit="1"/>
      <protection locked="0"/>
    </xf>
    <xf numFmtId="38" fontId="21" fillId="0" borderId="1" xfId="2" applyFont="1" applyBorder="1" applyAlignment="1" applyProtection="1">
      <alignment vertical="center" shrinkToFit="1"/>
      <protection locked="0"/>
    </xf>
    <xf numFmtId="58" fontId="21" fillId="0" borderId="1" xfId="0" applyNumberFormat="1" applyFont="1" applyBorder="1" applyAlignment="1" applyProtection="1">
      <alignment vertical="center" shrinkToFit="1"/>
      <protection locked="0"/>
    </xf>
    <xf numFmtId="0" fontId="5" fillId="2" borderId="1" xfId="0" applyFont="1" applyFill="1" applyBorder="1" applyAlignment="1" applyProtection="1">
      <alignment horizontal="center"/>
      <protection locked="0"/>
    </xf>
    <xf numFmtId="0" fontId="5" fillId="0" borderId="1" xfId="0" applyFont="1" applyBorder="1" applyAlignment="1" applyProtection="1">
      <alignment shrinkToFit="1"/>
      <protection locked="0"/>
    </xf>
    <xf numFmtId="0" fontId="5" fillId="0" borderId="7"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7" borderId="1" xfId="0" applyFont="1" applyFill="1" applyBorder="1" applyAlignment="1" applyProtection="1">
      <alignment horizontal="center"/>
      <protection locked="0"/>
    </xf>
    <xf numFmtId="0" fontId="5" fillId="7" borderId="5" xfId="0" applyFont="1" applyFill="1" applyBorder="1" applyAlignment="1" applyProtection="1">
      <alignment horizontal="center"/>
      <protection locked="0"/>
    </xf>
    <xf numFmtId="0" fontId="5" fillId="0" borderId="5" xfId="0" applyFont="1" applyBorder="1" applyAlignment="1" applyProtection="1">
      <alignment shrinkToFit="1"/>
      <protection locked="0"/>
    </xf>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179" fontId="21" fillId="7" borderId="1" xfId="0" applyNumberFormat="1"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79" fontId="21" fillId="0" borderId="1" xfId="0" applyNumberFormat="1" applyFont="1" applyBorder="1" applyAlignment="1" applyProtection="1">
      <alignment horizontal="center" vertical="center"/>
      <protection locked="0"/>
    </xf>
    <xf numFmtId="180" fontId="5" fillId="0" borderId="0" xfId="0" applyNumberFormat="1" applyFont="1" applyAlignment="1">
      <alignment horizontal="center" vertical="center"/>
    </xf>
    <xf numFmtId="178" fontId="5" fillId="0" borderId="0" xfId="0" applyNumberFormat="1" applyFont="1" applyAlignment="1" applyProtection="1">
      <alignment horizontal="center" shrinkToFit="1"/>
      <protection locked="0"/>
    </xf>
  </cellXfs>
  <cellStyles count="3">
    <cellStyle name="ハイパーリンク" xfId="1" builtinId="8"/>
    <cellStyle name="桁区切り" xfId="2" builtinId="6"/>
    <cellStyle name="標準" xfId="0" builtinId="0"/>
  </cellStyles>
  <dxfs count="4">
    <dxf>
      <fill>
        <patternFill>
          <bgColor rgb="FFFFFF00"/>
        </patternFill>
      </fill>
    </dxf>
    <dxf>
      <fill>
        <patternFill>
          <bgColor rgb="FFFF0000"/>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EB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123825</xdr:colOff>
      <xdr:row>1</xdr:row>
      <xdr:rowOff>289924</xdr:rowOff>
    </xdr:from>
    <xdr:to>
      <xdr:col>3</xdr:col>
      <xdr:colOff>123825</xdr:colOff>
      <xdr:row>34</xdr:row>
      <xdr:rowOff>48449</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5610225" y="585199"/>
          <a:ext cx="0" cy="9207325"/>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165100</xdr:colOff>
      <xdr:row>49</xdr:row>
      <xdr:rowOff>285750</xdr:rowOff>
    </xdr:from>
    <xdr:to>
      <xdr:col>3</xdr:col>
      <xdr:colOff>171450</xdr:colOff>
      <xdr:row>54</xdr:row>
      <xdr:rowOff>152400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5664200" y="14306550"/>
          <a:ext cx="6350" cy="1327150"/>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44824</xdr:colOff>
      <xdr:row>18</xdr:row>
      <xdr:rowOff>194236</xdr:rowOff>
    </xdr:from>
    <xdr:to>
      <xdr:col>44</xdr:col>
      <xdr:colOff>179295</xdr:colOff>
      <xdr:row>22</xdr:row>
      <xdr:rowOff>89648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133353" y="3892177"/>
          <a:ext cx="4071471" cy="762000"/>
        </a:xfrm>
        <a:prstGeom prst="wedgeRectCallout">
          <a:avLst>
            <a:gd name="adj1" fmla="val -54830"/>
            <a:gd name="adj2" fmla="val 4178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67235</xdr:colOff>
      <xdr:row>30</xdr:row>
      <xdr:rowOff>64246</xdr:rowOff>
    </xdr:from>
    <xdr:to>
      <xdr:col>44</xdr:col>
      <xdr:colOff>186764</xdr:colOff>
      <xdr:row>36</xdr:row>
      <xdr:rowOff>32496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155764" y="6055658"/>
          <a:ext cx="4056529" cy="1044014"/>
        </a:xfrm>
        <a:prstGeom prst="wedgeRectCallout">
          <a:avLst>
            <a:gd name="adj1" fmla="val -55725"/>
            <a:gd name="adj2" fmla="val 1184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別に中止・廃止の理由及び中止の期間・廃止の時期を記載した書類を添付する場合は、「別添のとおり」と記載してください。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63499</xdr:colOff>
      <xdr:row>22</xdr:row>
      <xdr:rowOff>205441</xdr:rowOff>
    </xdr:from>
    <xdr:to>
      <xdr:col>44</xdr:col>
      <xdr:colOff>186765</xdr:colOff>
      <xdr:row>29</xdr:row>
      <xdr:rowOff>149412</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6152028" y="4769970"/>
          <a:ext cx="4060266" cy="1191560"/>
        </a:xfrm>
        <a:prstGeom prst="wedgeRectCallout">
          <a:avLst>
            <a:gd name="adj1" fmla="val -54707"/>
            <a:gd name="adj2" fmla="val 2806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中止：一時的な事業の中断（将来的に再開の可能性あり）</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廃止：事業を取り止めること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（将来的に再開の可能性</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なし</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申請時には中止又は廃止のいずれかを選択してください。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141941</xdr:colOff>
      <xdr:row>2</xdr:row>
      <xdr:rowOff>0</xdr:rowOff>
    </xdr:from>
    <xdr:to>
      <xdr:col>41</xdr:col>
      <xdr:colOff>82176</xdr:colOff>
      <xdr:row>6</xdr:row>
      <xdr:rowOff>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998882" y="254000"/>
          <a:ext cx="3414059" cy="739588"/>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県から遂行状況について報告の依頼をした際には、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この様式により報告してください。</a:t>
          </a:r>
        </a:p>
      </xdr:txBody>
    </xdr:sp>
    <xdr:clientData/>
  </xdr:twoCellAnchor>
  <xdr:twoCellAnchor>
    <xdr:from>
      <xdr:col>27</xdr:col>
      <xdr:colOff>22412</xdr:colOff>
      <xdr:row>14</xdr:row>
      <xdr:rowOff>59765</xdr:rowOff>
    </xdr:from>
    <xdr:to>
      <xdr:col>44</xdr:col>
      <xdr:colOff>22412</xdr:colOff>
      <xdr:row>24</xdr:row>
      <xdr:rowOff>160618</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110941" y="2973294"/>
          <a:ext cx="3937000" cy="2364442"/>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「納期（年月日）」</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は現時点の納期を記載してください。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「導入状況」は、次のいずれかから選択してください。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・納品済み</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・納期内に納品予定</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・納期後に納品予定</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「納期後に納品予定」を選択した場合は、２．に納品予定日（時期）及び納期に間に合わない理由を記載してください。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206786</xdr:colOff>
      <xdr:row>10</xdr:row>
      <xdr:rowOff>102123</xdr:rowOff>
    </xdr:from>
    <xdr:to>
      <xdr:col>24</xdr:col>
      <xdr:colOff>26895</xdr:colOff>
      <xdr:row>14</xdr:row>
      <xdr:rowOff>45050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838362" y="2074358"/>
          <a:ext cx="3782509" cy="87525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143404</xdr:colOff>
      <xdr:row>4</xdr:row>
      <xdr:rowOff>142426</xdr:rowOff>
    </xdr:from>
    <xdr:to>
      <xdr:col>41</xdr:col>
      <xdr:colOff>101600</xdr:colOff>
      <xdr:row>11</xdr:row>
      <xdr:rowOff>50799</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201304" y="701226"/>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7</xdr:col>
      <xdr:colOff>213360</xdr:colOff>
      <xdr:row>12</xdr:row>
      <xdr:rowOff>88265</xdr:rowOff>
    </xdr:from>
    <xdr:to>
      <xdr:col>24</xdr:col>
      <xdr:colOff>26894</xdr:colOff>
      <xdr:row>16</xdr:row>
      <xdr:rowOff>38100</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1844936" y="2419089"/>
          <a:ext cx="3758005" cy="882164"/>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9525</xdr:colOff>
      <xdr:row>14</xdr:row>
      <xdr:rowOff>104775</xdr:rowOff>
    </xdr:from>
    <xdr:to>
      <xdr:col>37</xdr:col>
      <xdr:colOff>66675</xdr:colOff>
      <xdr:row>18</xdr:row>
      <xdr:rowOff>95251</xdr:rowOff>
    </xdr:to>
    <xdr:sp macro="" textlink="">
      <xdr:nvSpPr>
        <xdr:cNvPr id="2" name="テキスト ボックス 1">
          <a:extLst>
            <a:ext uri="{FF2B5EF4-FFF2-40B4-BE49-F238E27FC236}">
              <a16:creationId xmlns:a16="http://schemas.microsoft.com/office/drawing/2014/main" id="{D8AFB97B-D8FD-4DE8-9AD1-8EC5AC4BE5A2}"/>
            </a:ext>
          </a:extLst>
        </xdr:cNvPr>
        <xdr:cNvSpPr txBox="1"/>
      </xdr:nvSpPr>
      <xdr:spPr>
        <a:xfrm>
          <a:off x="6419850" y="583882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9524</xdr:colOff>
      <xdr:row>18</xdr:row>
      <xdr:rowOff>180974</xdr:rowOff>
    </xdr:from>
    <xdr:to>
      <xdr:col>44</xdr:col>
      <xdr:colOff>38099</xdr:colOff>
      <xdr:row>21</xdr:row>
      <xdr:rowOff>180974</xdr:rowOff>
    </xdr:to>
    <xdr:sp macro="" textlink="">
      <xdr:nvSpPr>
        <xdr:cNvPr id="6" name="テキスト ボックス 5">
          <a:extLst>
            <a:ext uri="{FF2B5EF4-FFF2-40B4-BE49-F238E27FC236}">
              <a16:creationId xmlns:a16="http://schemas.microsoft.com/office/drawing/2014/main" id="{ADC99C9F-1E53-4C12-925E-81967031130E}"/>
            </a:ext>
          </a:extLst>
        </xdr:cNvPr>
        <xdr:cNvSpPr txBox="1"/>
      </xdr:nvSpPr>
      <xdr:spPr>
        <a:xfrm>
          <a:off x="6419849" y="716279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twoCellAnchor>
    <xdr:from>
      <xdr:col>26</xdr:col>
      <xdr:colOff>0</xdr:colOff>
      <xdr:row>9</xdr:row>
      <xdr:rowOff>76199</xdr:rowOff>
    </xdr:from>
    <xdr:to>
      <xdr:col>38</xdr:col>
      <xdr:colOff>57150</xdr:colOff>
      <xdr:row>10</xdr:row>
      <xdr:rowOff>438149</xdr:rowOff>
    </xdr:to>
    <xdr:sp macro="" textlink="">
      <xdr:nvSpPr>
        <xdr:cNvPr id="10" name="テキスト ボックス 9">
          <a:extLst>
            <a:ext uri="{FF2B5EF4-FFF2-40B4-BE49-F238E27FC236}">
              <a16:creationId xmlns:a16="http://schemas.microsoft.com/office/drawing/2014/main" id="{88C73671-54A2-D820-CEF4-A284F1D22F67}"/>
            </a:ext>
          </a:extLst>
        </xdr:cNvPr>
        <xdr:cNvSpPr txBox="1"/>
      </xdr:nvSpPr>
      <xdr:spPr>
        <a:xfrm>
          <a:off x="6410325" y="1743074"/>
          <a:ext cx="2914650" cy="60007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色が付いていないセルに入力してください。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35560</xdr:colOff>
      <xdr:row>12</xdr:row>
      <xdr:rowOff>182881</xdr:rowOff>
    </xdr:from>
    <xdr:to>
      <xdr:col>41</xdr:col>
      <xdr:colOff>40005</xdr:colOff>
      <xdr:row>18</xdr:row>
      <xdr:rowOff>1271</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6238240" y="2506981"/>
          <a:ext cx="3311525" cy="1090930"/>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工事代等を含み、撤去費用等を除いた、「取得価格」が５０万円（税抜）以上の財産のみ入力してください。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50800</xdr:colOff>
      <xdr:row>5</xdr:row>
      <xdr:rowOff>54610</xdr:rowOff>
    </xdr:from>
    <xdr:to>
      <xdr:col>41</xdr:col>
      <xdr:colOff>50800</xdr:colOff>
      <xdr:row>9</xdr:row>
      <xdr:rowOff>127635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6253480" y="786130"/>
          <a:ext cx="3307080" cy="1002665"/>
        </a:xfrm>
        <a:prstGeom prst="wedgeRectCallout">
          <a:avLst>
            <a:gd name="adj1" fmla="val -59216"/>
            <a:gd name="adj2" fmla="val 3400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内容が転記されます。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日付は、実績報告日となります。</a:t>
          </a:r>
        </a:p>
      </xdr:txBody>
    </xdr:sp>
    <xdr:clientData/>
  </xdr:twoCellAnchor>
  <xdr:twoCellAnchor>
    <xdr:from>
      <xdr:col>27</xdr:col>
      <xdr:colOff>28575</xdr:colOff>
      <xdr:row>19</xdr:row>
      <xdr:rowOff>91440</xdr:rowOff>
    </xdr:from>
    <xdr:to>
      <xdr:col>41</xdr:col>
      <xdr:colOff>50165</xdr:colOff>
      <xdr:row>32</xdr:row>
      <xdr:rowOff>105410</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6286500" y="3787140"/>
          <a:ext cx="3355340" cy="2709545"/>
        </a:xfrm>
        <a:prstGeom prst="wedgeRectCallout">
          <a:avLst>
            <a:gd name="adj1" fmla="val -60823"/>
            <a:gd name="adj2" fmla="val 114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「税抜金額（円）」は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工事代等</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の取得に係る費用</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を含み、</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既存設備の</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撤去</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に係る</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費用を除いた</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金額です。</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税抜単価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80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台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160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上記工事代・諸経費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既存設備撤去・廃棄費用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消費税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合計支払額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198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税抜金額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欄には、「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170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万円」と記載</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95885</xdr:colOff>
      <xdr:row>42</xdr:row>
      <xdr:rowOff>81914</xdr:rowOff>
    </xdr:from>
    <xdr:to>
      <xdr:col>41</xdr:col>
      <xdr:colOff>83821</xdr:colOff>
      <xdr:row>47</xdr:row>
      <xdr:rowOff>0</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6353810" y="8644889"/>
          <a:ext cx="3321686" cy="918211"/>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行が不足する場合には、適宜追加してください。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228600</xdr:colOff>
      <xdr:row>9</xdr:row>
      <xdr:rowOff>99060</xdr:rowOff>
    </xdr:from>
    <xdr:to>
      <xdr:col>24</xdr:col>
      <xdr:colOff>30480</xdr:colOff>
      <xdr:row>13</xdr:row>
      <xdr:rowOff>62528</xdr:rowOff>
    </xdr:to>
    <xdr:sp macro="" textlink="">
      <xdr:nvSpPr>
        <xdr:cNvPr id="6" name="大かっこ 5">
          <a:extLst>
            <a:ext uri="{FF2B5EF4-FFF2-40B4-BE49-F238E27FC236}">
              <a16:creationId xmlns:a16="http://schemas.microsoft.com/office/drawing/2014/main" id="{00000000-0008-0000-1700-000006000000}"/>
            </a:ext>
          </a:extLst>
        </xdr:cNvPr>
        <xdr:cNvSpPr/>
      </xdr:nvSpPr>
      <xdr:spPr>
        <a:xfrm>
          <a:off x="1882140" y="1760220"/>
          <a:ext cx="3817620" cy="893108"/>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33</xdr:row>
      <xdr:rowOff>47625</xdr:rowOff>
    </xdr:from>
    <xdr:to>
      <xdr:col>41</xdr:col>
      <xdr:colOff>47625</xdr:colOff>
      <xdr:row>35</xdr:row>
      <xdr:rowOff>0</xdr:rowOff>
    </xdr:to>
    <xdr:sp macro="" textlink="">
      <xdr:nvSpPr>
        <xdr:cNvPr id="7" name="テキスト ボックス 6">
          <a:extLst>
            <a:ext uri="{FF2B5EF4-FFF2-40B4-BE49-F238E27FC236}">
              <a16:creationId xmlns:a16="http://schemas.microsoft.com/office/drawing/2014/main" id="{DA1B2F02-E333-471E-B49E-B3C24294AED4}"/>
            </a:ext>
          </a:extLst>
        </xdr:cNvPr>
        <xdr:cNvSpPr txBox="1"/>
      </xdr:nvSpPr>
      <xdr:spPr>
        <a:xfrm>
          <a:off x="6305550" y="6638925"/>
          <a:ext cx="3333750" cy="400051"/>
        </a:xfrm>
        <a:prstGeom prst="wedgeRectCallout">
          <a:avLst>
            <a:gd name="adj1" fmla="val -63432"/>
            <a:gd name="adj2" fmla="val -38137"/>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「取得年月日」は「検収日」を入力してください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22860</xdr:colOff>
      <xdr:row>35</xdr:row>
      <xdr:rowOff>38099</xdr:rowOff>
    </xdr:from>
    <xdr:to>
      <xdr:col>41</xdr:col>
      <xdr:colOff>160020</xdr:colOff>
      <xdr:row>41</xdr:row>
      <xdr:rowOff>60959</xdr:rowOff>
    </xdr:to>
    <xdr:sp macro="" textlink="">
      <xdr:nvSpPr>
        <xdr:cNvPr id="9" name="テキスト ボックス 8">
          <a:extLst>
            <a:ext uri="{FF2B5EF4-FFF2-40B4-BE49-F238E27FC236}">
              <a16:creationId xmlns:a16="http://schemas.microsoft.com/office/drawing/2014/main" id="{155E8572-9001-4F50-A2CB-A9AF76155065}"/>
            </a:ext>
          </a:extLst>
        </xdr:cNvPr>
        <xdr:cNvSpPr txBox="1"/>
      </xdr:nvSpPr>
      <xdr:spPr>
        <a:xfrm>
          <a:off x="6225540" y="7254239"/>
          <a:ext cx="3444240" cy="1272540"/>
        </a:xfrm>
        <a:prstGeom prst="wedgeRectCallout">
          <a:avLst>
            <a:gd name="adj1" fmla="val -59037"/>
            <a:gd name="adj2" fmla="val -57701"/>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保管場所住所（番地まで）及び施設名（拠点名）を必ず記載してください。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施設名（拠点名・店名）記載例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「本社」「〇〇支店」「食事処〇〇」「資材置場」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「□□美容室」等</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4</xdr:row>
      <xdr:rowOff>0</xdr:rowOff>
    </xdr:from>
    <xdr:to>
      <xdr:col>36</xdr:col>
      <xdr:colOff>208729</xdr:colOff>
      <xdr:row>6</xdr:row>
      <xdr:rowOff>96072</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355976" y="555812"/>
          <a:ext cx="2073388" cy="472589"/>
        </a:xfrm>
        <a:prstGeom prst="wedgeRectCallout">
          <a:avLst>
            <a:gd name="adj1" fmla="val -69593"/>
            <a:gd name="adj2" fmla="val 1212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日付を入力してください。</a:t>
          </a:r>
        </a:p>
      </xdr:txBody>
    </xdr:sp>
    <xdr:clientData/>
  </xdr:twoCellAnchor>
  <xdr:twoCellAnchor>
    <xdr:from>
      <xdr:col>26</xdr:col>
      <xdr:colOff>200735</xdr:colOff>
      <xdr:row>23</xdr:row>
      <xdr:rowOff>143435</xdr:rowOff>
    </xdr:from>
    <xdr:to>
      <xdr:col>37</xdr:col>
      <xdr:colOff>46093</xdr:colOff>
      <xdr:row>28</xdr:row>
      <xdr:rowOff>99806</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6090547" y="4930588"/>
          <a:ext cx="2409264" cy="790089"/>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１．～３．を入力してください。</a:t>
          </a:r>
        </a:p>
      </xdr:txBody>
    </xdr:sp>
    <xdr:clientData/>
  </xdr:twoCellAnchor>
  <xdr:twoCellAnchor>
    <xdr:from>
      <xdr:col>8</xdr:col>
      <xdr:colOff>0</xdr:colOff>
      <xdr:row>12</xdr:row>
      <xdr:rowOff>96851</xdr:rowOff>
    </xdr:from>
    <xdr:to>
      <xdr:col>24</xdr:col>
      <xdr:colOff>35859</xdr:colOff>
      <xdr:row>16</xdr:row>
      <xdr:rowOff>59945</xdr:rowOff>
    </xdr:to>
    <xdr:sp macro="" textlink="">
      <xdr:nvSpPr>
        <xdr:cNvPr id="5" name="大かっこ 4">
          <a:extLst>
            <a:ext uri="{FF2B5EF4-FFF2-40B4-BE49-F238E27FC236}">
              <a16:creationId xmlns:a16="http://schemas.microsoft.com/office/drawing/2014/main" id="{00000000-0008-0000-1800-000005000000}"/>
            </a:ext>
          </a:extLst>
        </xdr:cNvPr>
        <xdr:cNvSpPr/>
      </xdr:nvSpPr>
      <xdr:spPr>
        <a:xfrm>
          <a:off x="1864659" y="2320098"/>
          <a:ext cx="3765176" cy="895423"/>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143404</xdr:colOff>
      <xdr:row>4</xdr:row>
      <xdr:rowOff>142426</xdr:rowOff>
    </xdr:from>
    <xdr:to>
      <xdr:col>42</xdr:col>
      <xdr:colOff>101600</xdr:colOff>
      <xdr:row>11</xdr:row>
      <xdr:rowOff>50799</xdr:rowOff>
    </xdr:to>
    <xdr:sp macro="" textlink="">
      <xdr:nvSpPr>
        <xdr:cNvPr id="2" name="テキスト ボックス 1">
          <a:extLst>
            <a:ext uri="{FF2B5EF4-FFF2-40B4-BE49-F238E27FC236}">
              <a16:creationId xmlns:a16="http://schemas.microsoft.com/office/drawing/2014/main" id="{189D2663-2A2C-482C-BB2E-1D84861A4FA8}"/>
            </a:ext>
          </a:extLst>
        </xdr:cNvPr>
        <xdr:cNvSpPr txBox="1"/>
      </xdr:nvSpPr>
      <xdr:spPr>
        <a:xfrm>
          <a:off x="6134629" y="694876"/>
          <a:ext cx="3530071" cy="141332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8</xdr:col>
      <xdr:colOff>213360</xdr:colOff>
      <xdr:row>12</xdr:row>
      <xdr:rowOff>88265</xdr:rowOff>
    </xdr:from>
    <xdr:to>
      <xdr:col>25</xdr:col>
      <xdr:colOff>26894</xdr:colOff>
      <xdr:row>16</xdr:row>
      <xdr:rowOff>38100</xdr:rowOff>
    </xdr:to>
    <xdr:sp macro="" textlink="">
      <xdr:nvSpPr>
        <xdr:cNvPr id="3" name="大かっこ 2">
          <a:extLst>
            <a:ext uri="{FF2B5EF4-FFF2-40B4-BE49-F238E27FC236}">
              <a16:creationId xmlns:a16="http://schemas.microsoft.com/office/drawing/2014/main" id="{E53F0B1C-0A5D-47B3-BBA4-95D3A710F4ED}"/>
            </a:ext>
          </a:extLst>
        </xdr:cNvPr>
        <xdr:cNvSpPr/>
      </xdr:nvSpPr>
      <xdr:spPr>
        <a:xfrm>
          <a:off x="1880235" y="2412365"/>
          <a:ext cx="3833084" cy="873760"/>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139700</xdr:colOff>
      <xdr:row>23</xdr:row>
      <xdr:rowOff>203200</xdr:rowOff>
    </xdr:from>
    <xdr:to>
      <xdr:col>42</xdr:col>
      <xdr:colOff>97896</xdr:colOff>
      <xdr:row>29</xdr:row>
      <xdr:rowOff>187773</xdr:rowOff>
    </xdr:to>
    <xdr:sp macro="" textlink="">
      <xdr:nvSpPr>
        <xdr:cNvPr id="4" name="テキスト ボックス 3">
          <a:extLst>
            <a:ext uri="{FF2B5EF4-FFF2-40B4-BE49-F238E27FC236}">
              <a16:creationId xmlns:a16="http://schemas.microsoft.com/office/drawing/2014/main" id="{9CCDDAFC-7443-4996-845E-B4800E4AC131}"/>
            </a:ext>
          </a:extLst>
        </xdr:cNvPr>
        <xdr:cNvSpPr txBox="1"/>
      </xdr:nvSpPr>
      <xdr:spPr>
        <a:xfrm>
          <a:off x="6261100" y="5435600"/>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事業化状況報告書を提出する際は、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直近の決算書を添付してください。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93648</xdr:colOff>
      <xdr:row>4</xdr:row>
      <xdr:rowOff>158638</xdr:rowOff>
    </xdr:from>
    <xdr:to>
      <xdr:col>39</xdr:col>
      <xdr:colOff>45719</xdr:colOff>
      <xdr:row>10</xdr:row>
      <xdr:rowOff>254220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77228" y="722518"/>
          <a:ext cx="3259151" cy="1314782"/>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7</xdr:col>
      <xdr:colOff>93086</xdr:colOff>
      <xdr:row>12</xdr:row>
      <xdr:rowOff>85725</xdr:rowOff>
    </xdr:from>
    <xdr:to>
      <xdr:col>24</xdr:col>
      <xdr:colOff>87758</xdr:colOff>
      <xdr:row>16</xdr:row>
      <xdr:rowOff>38100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5129" y="2399334"/>
          <a:ext cx="4020020" cy="874505"/>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4</xdr:row>
      <xdr:rowOff>82550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121400" y="50800"/>
          <a:ext cx="3136348"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9525</xdr:colOff>
      <xdr:row>26</xdr:row>
      <xdr:rowOff>104775</xdr:rowOff>
    </xdr:from>
    <xdr:to>
      <xdr:col>37</xdr:col>
      <xdr:colOff>66675</xdr:colOff>
      <xdr:row>30</xdr:row>
      <xdr:rowOff>95251</xdr:rowOff>
    </xdr:to>
    <xdr:sp macro="" textlink="">
      <xdr:nvSpPr>
        <xdr:cNvPr id="14" name="テキスト ボックス 13">
          <a:extLst>
            <a:ext uri="{FF2B5EF4-FFF2-40B4-BE49-F238E27FC236}">
              <a16:creationId xmlns:a16="http://schemas.microsoft.com/office/drawing/2014/main" id="{12781441-0FB1-495C-BE7A-5489CAE5779F}"/>
            </a:ext>
          </a:extLst>
        </xdr:cNvPr>
        <xdr:cNvSpPr txBox="1"/>
      </xdr:nvSpPr>
      <xdr:spPr>
        <a:xfrm>
          <a:off x="6419850" y="642937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0</xdr:colOff>
      <xdr:row>34</xdr:row>
      <xdr:rowOff>0</xdr:rowOff>
    </xdr:from>
    <xdr:to>
      <xdr:col>37</xdr:col>
      <xdr:colOff>57150</xdr:colOff>
      <xdr:row>40</xdr:row>
      <xdr:rowOff>171451</xdr:rowOff>
    </xdr:to>
    <xdr:sp macro="" textlink="">
      <xdr:nvSpPr>
        <xdr:cNvPr id="15" name="テキスト ボックス 14">
          <a:extLst>
            <a:ext uri="{FF2B5EF4-FFF2-40B4-BE49-F238E27FC236}">
              <a16:creationId xmlns:a16="http://schemas.microsoft.com/office/drawing/2014/main" id="{34A020C4-65E9-4718-841E-38C829008B27}"/>
            </a:ext>
          </a:extLst>
        </xdr:cNvPr>
        <xdr:cNvSpPr txBox="1"/>
      </xdr:nvSpPr>
      <xdr:spPr>
        <a:xfrm>
          <a:off x="6410325" y="8524875"/>
          <a:ext cx="2676525" cy="118110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事業全体の売上ではなく、</a:t>
          </a:r>
          <a:endParaRPr kumimoji="1" lang="en-US" altLang="ja-JP" sz="1100"/>
        </a:p>
        <a:p>
          <a:pPr algn="l"/>
          <a:r>
            <a:rPr kumimoji="1" lang="ja-JP" altLang="en-US" sz="1100" u="sng"/>
            <a:t>本事業で投資を行う取り組みから生じる売上高を記載</a:t>
          </a:r>
          <a:r>
            <a:rPr kumimoji="1" lang="ja-JP" altLang="en-US" sz="1100"/>
            <a:t>ください。</a:t>
          </a:r>
          <a:endParaRPr kumimoji="1" lang="en-US" altLang="ja-JP" sz="1100"/>
        </a:p>
      </xdr:txBody>
    </xdr:sp>
    <xdr:clientData/>
  </xdr:twoCellAnchor>
  <xdr:twoCellAnchor>
    <xdr:from>
      <xdr:col>26</xdr:col>
      <xdr:colOff>0</xdr:colOff>
      <xdr:row>3</xdr:row>
      <xdr:rowOff>0</xdr:rowOff>
    </xdr:from>
    <xdr:to>
      <xdr:col>35</xdr:col>
      <xdr:colOff>0</xdr:colOff>
      <xdr:row>7</xdr:row>
      <xdr:rowOff>219076</xdr:rowOff>
    </xdr:to>
    <xdr:sp macro="" textlink="">
      <xdr:nvSpPr>
        <xdr:cNvPr id="16" name="テキスト ボックス 15">
          <a:extLst>
            <a:ext uri="{FF2B5EF4-FFF2-40B4-BE49-F238E27FC236}">
              <a16:creationId xmlns:a16="http://schemas.microsoft.com/office/drawing/2014/main" id="{7C6EA059-2EF1-4B46-B4D3-88E10A766C69}"/>
            </a:ext>
          </a:extLst>
        </xdr:cNvPr>
        <xdr:cNvSpPr txBox="1"/>
      </xdr:nvSpPr>
      <xdr:spPr>
        <a:xfrm>
          <a:off x="6410325" y="533400"/>
          <a:ext cx="2143125" cy="105727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twoCellAnchor>
    <xdr:from>
      <xdr:col>26</xdr:col>
      <xdr:colOff>123825</xdr:colOff>
      <xdr:row>12</xdr:row>
      <xdr:rowOff>152400</xdr:rowOff>
    </xdr:from>
    <xdr:to>
      <xdr:col>36</xdr:col>
      <xdr:colOff>228600</xdr:colOff>
      <xdr:row>16</xdr:row>
      <xdr:rowOff>200026</xdr:rowOff>
    </xdr:to>
    <xdr:sp macro="" textlink="">
      <xdr:nvSpPr>
        <xdr:cNvPr id="17" name="テキスト ボックス 16">
          <a:extLst>
            <a:ext uri="{FF2B5EF4-FFF2-40B4-BE49-F238E27FC236}">
              <a16:creationId xmlns:a16="http://schemas.microsoft.com/office/drawing/2014/main" id="{FEEC3B0D-270F-4C82-BA2B-D25E9D42E06E}"/>
            </a:ext>
          </a:extLst>
        </xdr:cNvPr>
        <xdr:cNvSpPr txBox="1"/>
      </xdr:nvSpPr>
      <xdr:spPr>
        <a:xfrm>
          <a:off x="6534150" y="2828925"/>
          <a:ext cx="2486025" cy="1057276"/>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申請時は、</a:t>
          </a:r>
          <a:r>
            <a:rPr kumimoji="1" lang="en-US" altLang="ja-JP" sz="1100"/>
            <a:t>2027</a:t>
          </a:r>
          <a:r>
            <a:rPr kumimoji="1" lang="ja-JP" altLang="en-US" sz="1100"/>
            <a:t>年</a:t>
          </a:r>
          <a:r>
            <a:rPr kumimoji="1" lang="en-US" altLang="ja-JP" sz="1100"/>
            <a:t>2</a:t>
          </a:r>
          <a:r>
            <a:rPr kumimoji="1" lang="ja-JP" altLang="en-US" sz="1100"/>
            <a:t>月</a:t>
          </a:r>
          <a:r>
            <a:rPr kumimoji="1" lang="en-US" altLang="ja-JP" sz="1100"/>
            <a:t>1</a:t>
          </a:r>
          <a:r>
            <a:rPr kumimoji="1" lang="ja-JP" altLang="en-US" sz="1100"/>
            <a:t>日で申請。</a:t>
          </a:r>
          <a:endParaRPr kumimoji="1" lang="en-US" altLang="ja-JP" sz="1100"/>
        </a:p>
        <a:p>
          <a:pPr algn="l"/>
          <a:r>
            <a:rPr kumimoji="1" lang="ja-JP" altLang="en-US" sz="1100"/>
            <a:t>実績報告時には、実際の事業完了日に変更してください。</a:t>
          </a:r>
          <a:endParaRPr kumimoji="1" lang="en-US" altLang="ja-JP" sz="1100"/>
        </a:p>
      </xdr:txBody>
    </xdr:sp>
    <xdr:clientData/>
  </xdr:twoCellAnchor>
  <xdr:twoCellAnchor>
    <xdr:from>
      <xdr:col>26</xdr:col>
      <xdr:colOff>123825</xdr:colOff>
      <xdr:row>17</xdr:row>
      <xdr:rowOff>123825</xdr:rowOff>
    </xdr:from>
    <xdr:to>
      <xdr:col>37</xdr:col>
      <xdr:colOff>9525</xdr:colOff>
      <xdr:row>22</xdr:row>
      <xdr:rowOff>466725</xdr:rowOff>
    </xdr:to>
    <xdr:sp macro="" textlink="">
      <xdr:nvSpPr>
        <xdr:cNvPr id="19" name="テキスト ボックス 18">
          <a:extLst>
            <a:ext uri="{FF2B5EF4-FFF2-40B4-BE49-F238E27FC236}">
              <a16:creationId xmlns:a16="http://schemas.microsoft.com/office/drawing/2014/main" id="{4F29E0A8-6EA8-4C29-A666-EEE56AAB46AE}"/>
            </a:ext>
          </a:extLst>
        </xdr:cNvPr>
        <xdr:cNvSpPr txBox="1"/>
      </xdr:nvSpPr>
      <xdr:spPr>
        <a:xfrm>
          <a:off x="6534150" y="4076700"/>
          <a:ext cx="2505075" cy="1409700"/>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特別枠で申請する場合は、三菱マヒンドラ㈱、リョーノーファクトリー㈱との取引による売上が確認できる書類を添付して提出してください。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5</xdr:row>
      <xdr:rowOff>82550</xdr:rowOff>
    </xdr:to>
    <xdr:sp macro="" textlink="">
      <xdr:nvSpPr>
        <xdr:cNvPr id="2" name="テキスト ボックス 1">
          <a:extLst>
            <a:ext uri="{FF2B5EF4-FFF2-40B4-BE49-F238E27FC236}">
              <a16:creationId xmlns:a16="http://schemas.microsoft.com/office/drawing/2014/main" id="{3F46175A-5ED5-4B5F-9880-62472B3864B3}"/>
            </a:ext>
          </a:extLst>
        </xdr:cNvPr>
        <xdr:cNvSpPr txBox="1"/>
      </xdr:nvSpPr>
      <xdr:spPr>
        <a:xfrm>
          <a:off x="6203950" y="50800"/>
          <a:ext cx="3177623" cy="7556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25</xdr:col>
      <xdr:colOff>190500</xdr:colOff>
      <xdr:row>11</xdr:row>
      <xdr:rowOff>139700</xdr:rowOff>
    </xdr:from>
    <xdr:to>
      <xdr:col>39</xdr:col>
      <xdr:colOff>31198</xdr:colOff>
      <xdr:row>13</xdr:row>
      <xdr:rowOff>6350</xdr:rowOff>
    </xdr:to>
    <xdr:sp macro="" textlink="">
      <xdr:nvSpPr>
        <xdr:cNvPr id="3" name="テキスト ボックス 2">
          <a:extLst>
            <a:ext uri="{FF2B5EF4-FFF2-40B4-BE49-F238E27FC236}">
              <a16:creationId xmlns:a16="http://schemas.microsoft.com/office/drawing/2014/main" id="{67694F85-FCAE-4BD0-845C-2AB708EFF122}"/>
            </a:ext>
          </a:extLst>
        </xdr:cNvPr>
        <xdr:cNvSpPr txBox="1"/>
      </xdr:nvSpPr>
      <xdr:spPr>
        <a:xfrm>
          <a:off x="6223000" y="3721100"/>
          <a:ext cx="3218898" cy="9207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対象施設、所有権者は直接入力してください。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298450</xdr:colOff>
      <xdr:row>1</xdr:row>
      <xdr:rowOff>133350</xdr:rowOff>
    </xdr:from>
    <xdr:to>
      <xdr:col>12</xdr:col>
      <xdr:colOff>683131</xdr:colOff>
      <xdr:row>6</xdr:row>
      <xdr:rowOff>158750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03950" y="311150"/>
          <a:ext cx="3127881"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」及び「事業概要」シートに</a:t>
          </a:r>
          <a:endParaRPr kumimoji="1" lang="en-US" altLang="ja-JP" sz="1100"/>
        </a:p>
        <a:p>
          <a:r>
            <a:rPr kumimoji="1" lang="ja-JP" altLang="en-US" sz="1100"/>
            <a:t>入力した内容が転記されます。</a:t>
          </a:r>
          <a:endParaRPr kumimoji="1" lang="en-US" altLang="ja-JP" sz="1100"/>
        </a:p>
        <a:p>
          <a:r>
            <a:rPr kumimoji="1" lang="ja-JP" altLang="en-US" sz="1100"/>
            <a:t>内容を確認してください。</a:t>
          </a:r>
        </a:p>
      </xdr:txBody>
    </xdr:sp>
    <xdr:clientData/>
  </xdr:twoCellAnchor>
  <xdr:twoCellAnchor>
    <xdr:from>
      <xdr:col>8</xdr:col>
      <xdr:colOff>422910</xdr:colOff>
      <xdr:row>23</xdr:row>
      <xdr:rowOff>295910</xdr:rowOff>
    </xdr:from>
    <xdr:to>
      <xdr:col>13</xdr:col>
      <xdr:colOff>126871</xdr:colOff>
      <xdr:row>29</xdr:row>
      <xdr:rowOff>208280</xdr:rowOff>
    </xdr:to>
    <xdr:sp macro="" textlink="">
      <xdr:nvSpPr>
        <xdr:cNvPr id="3" name="テキスト ボックス 2">
          <a:extLst>
            <a:ext uri="{FF2B5EF4-FFF2-40B4-BE49-F238E27FC236}">
              <a16:creationId xmlns:a16="http://schemas.microsoft.com/office/drawing/2014/main" id="{161C7B69-791E-44BD-A8E4-AD7343285479}"/>
            </a:ext>
          </a:extLst>
        </xdr:cNvPr>
        <xdr:cNvSpPr txBox="1"/>
      </xdr:nvSpPr>
      <xdr:spPr>
        <a:xfrm>
          <a:off x="6328410" y="6703060"/>
          <a:ext cx="3132961" cy="2255520"/>
        </a:xfrm>
        <a:prstGeom prst="wedgeRectCallout">
          <a:avLst>
            <a:gd name="adj1" fmla="val -57270"/>
            <a:gd name="adj2" fmla="val 3420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本補助金の支払いと、県からの他の支払いが同じ日に指定された場合、その総額が振り込まれます。（まとめ払い）</a:t>
          </a:r>
          <a:endParaRPr kumimoji="1" lang="en-US" altLang="ja-JP" sz="1100"/>
        </a:p>
        <a:p>
          <a:r>
            <a:rPr kumimoji="1" lang="ja-JP" altLang="en-US" sz="1100"/>
            <a:t>「まとめ払い」が実施される場合に、</a:t>
          </a:r>
          <a:r>
            <a:rPr kumimoji="1" lang="ja-JP" altLang="ja-JP" sz="1100">
              <a:solidFill>
                <a:schemeClr val="dk1"/>
              </a:solidFill>
              <a:effectLst/>
              <a:latin typeface="+mn-lt"/>
              <a:ea typeface="+mn-ea"/>
              <a:cs typeface="+mn-cs"/>
            </a:rPr>
            <a:t>事前にその内訳</a:t>
          </a:r>
          <a:r>
            <a:rPr kumimoji="1" lang="ja-JP" altLang="en-US" sz="1100">
              <a:solidFill>
                <a:schemeClr val="dk1"/>
              </a:solidFill>
              <a:effectLst/>
              <a:latin typeface="+mn-lt"/>
              <a:ea typeface="+mn-ea"/>
              <a:cs typeface="+mn-cs"/>
            </a:rPr>
            <a:t>メールの送付を希望される場合には、「共通項目記載のメールアドレスへ、まとめ払いメール通知を希望する」を選択してください。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希望されない場合には入力不要です。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85271</xdr:colOff>
      <xdr:row>12</xdr:row>
      <xdr:rowOff>148407</xdr:rowOff>
    </xdr:from>
    <xdr:to>
      <xdr:col>43</xdr:col>
      <xdr:colOff>100330</xdr:colOff>
      <xdr:row>18</xdr:row>
      <xdr:rowOff>224117</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76571" y="3094807"/>
          <a:ext cx="3634559" cy="83771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事業概要：</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補助事業ではなく、申請事業者の事業の概要を記載。</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（簡潔に記載してください。）</a:t>
          </a:r>
        </a:p>
      </xdr:txBody>
    </xdr:sp>
    <xdr:clientData/>
  </xdr:twoCellAnchor>
  <xdr:twoCellAnchor>
    <xdr:from>
      <xdr:col>28</xdr:col>
      <xdr:colOff>63500</xdr:colOff>
      <xdr:row>4</xdr:row>
      <xdr:rowOff>152400</xdr:rowOff>
    </xdr:from>
    <xdr:to>
      <xdr:col>41</xdr:col>
      <xdr:colOff>64769</xdr:colOff>
      <xdr:row>8</xdr:row>
      <xdr:rowOff>127000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54800" y="1143000"/>
          <a:ext cx="3138169" cy="9144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BIZ UDゴシック" panose="020B0400000000000000" pitchFamily="49" charset="-128"/>
              <a:ea typeface="BIZ UDゴシック" panose="020B0400000000000000" pitchFamily="49" charset="-128"/>
            </a:rPr>
            <a:t>「共通項目」シートから転記されます。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色が付いていないセルに入力ください。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21166</xdr:colOff>
      <xdr:row>0</xdr:row>
      <xdr:rowOff>172962</xdr:rowOff>
    </xdr:from>
    <xdr:to>
      <xdr:col>38</xdr:col>
      <xdr:colOff>220133</xdr:colOff>
      <xdr:row>2</xdr:row>
      <xdr:rowOff>169333</xdr:rowOff>
    </xdr:to>
    <xdr:sp macro="" textlink="">
      <xdr:nvSpPr>
        <xdr:cNvPr id="4" name="フレーム 3">
          <a:extLst>
            <a:ext uri="{FF2B5EF4-FFF2-40B4-BE49-F238E27FC236}">
              <a16:creationId xmlns:a16="http://schemas.microsoft.com/office/drawing/2014/main" id="{00000000-0008-0000-0B00-000004000000}"/>
            </a:ext>
          </a:extLst>
        </xdr:cNvPr>
        <xdr:cNvSpPr/>
      </xdr:nvSpPr>
      <xdr:spPr>
        <a:xfrm>
          <a:off x="6506633" y="172962"/>
          <a:ext cx="2332567" cy="351971"/>
        </a:xfrm>
        <a:prstGeom prst="frame">
          <a:avLst>
            <a:gd name="adj1" fmla="val 23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支援機関が作成するシートです。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88901</xdr:colOff>
      <xdr:row>38</xdr:row>
      <xdr:rowOff>0</xdr:rowOff>
    </xdr:from>
    <xdr:to>
      <xdr:col>39</xdr:col>
      <xdr:colOff>12701</xdr:colOff>
      <xdr:row>43</xdr:row>
      <xdr:rowOff>63500</xdr:rowOff>
    </xdr:to>
    <xdr:sp macro="" textlink="">
      <xdr:nvSpPr>
        <xdr:cNvPr id="5" name="テキスト ボックス 4">
          <a:extLst>
            <a:ext uri="{FF2B5EF4-FFF2-40B4-BE49-F238E27FC236}">
              <a16:creationId xmlns:a16="http://schemas.microsoft.com/office/drawing/2014/main" id="{AD54C082-572D-4426-A4FB-FCE966782F29}"/>
            </a:ext>
          </a:extLst>
        </xdr:cNvPr>
        <xdr:cNvSpPr txBox="1"/>
      </xdr:nvSpPr>
      <xdr:spPr>
        <a:xfrm>
          <a:off x="6680201" y="9461500"/>
          <a:ext cx="2578100" cy="9525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⑵～⑹はドロップリストから選択。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133351</xdr:colOff>
      <xdr:row>1</xdr:row>
      <xdr:rowOff>63500</xdr:rowOff>
    </xdr:from>
    <xdr:to>
      <xdr:col>44</xdr:col>
      <xdr:colOff>146051</xdr:colOff>
      <xdr:row>5</xdr:row>
      <xdr:rowOff>228600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6324601" y="190500"/>
          <a:ext cx="4006850" cy="7747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155388</xdr:colOff>
      <xdr:row>21</xdr:row>
      <xdr:rowOff>68916</xdr:rowOff>
    </xdr:from>
    <xdr:to>
      <xdr:col>44</xdr:col>
      <xdr:colOff>155388</xdr:colOff>
      <xdr:row>27</xdr:row>
      <xdr:rowOff>86660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346638" y="4767916"/>
          <a:ext cx="3994150" cy="1033744"/>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別に取り下げる理由を記載した書類を添付する場合は、「別添のとおり」と記載してください。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137831</xdr:colOff>
      <xdr:row>7</xdr:row>
      <xdr:rowOff>51173</xdr:rowOff>
    </xdr:from>
    <xdr:to>
      <xdr:col>44</xdr:col>
      <xdr:colOff>149037</xdr:colOff>
      <xdr:row>14</xdr:row>
      <xdr:rowOff>234950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6329081" y="1219573"/>
          <a:ext cx="4005356" cy="1822077"/>
        </a:xfrm>
        <a:prstGeom prst="wedgeRectCallout">
          <a:avLst>
            <a:gd name="adj1" fmla="val -57779"/>
            <a:gd name="adj2" fmla="val 2883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「交付申請の取下」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交付決定を受けた場合で、</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交付決定の内容や条件に不服があるときに、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申請を取り下げること。</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この届出がなされた場合は、交付決定はなかったものとみなされます。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189230</xdr:colOff>
      <xdr:row>11</xdr:row>
      <xdr:rowOff>98313</xdr:rowOff>
    </xdr:from>
    <xdr:to>
      <xdr:col>24</xdr:col>
      <xdr:colOff>31744</xdr:colOff>
      <xdr:row>15</xdr:row>
      <xdr:rowOff>48860</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1858010" y="2239533"/>
          <a:ext cx="3858254" cy="88018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121470</xdr:colOff>
      <xdr:row>18</xdr:row>
      <xdr:rowOff>113551</xdr:rowOff>
    </xdr:from>
    <xdr:to>
      <xdr:col>44</xdr:col>
      <xdr:colOff>141942</xdr:colOff>
      <xdr:row>20</xdr:row>
      <xdr:rowOff>439717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09999" y="4058022"/>
          <a:ext cx="3957472" cy="759460"/>
        </a:xfrm>
        <a:prstGeom prst="wedgeRectCallout">
          <a:avLst>
            <a:gd name="adj1" fmla="val -56931"/>
            <a:gd name="adj2" fmla="val 5350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変更理由を記入してください。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140522</xdr:colOff>
      <xdr:row>21</xdr:row>
      <xdr:rowOff>56514</xdr:rowOff>
    </xdr:from>
    <xdr:to>
      <xdr:col>44</xdr:col>
      <xdr:colOff>140522</xdr:colOff>
      <xdr:row>27</xdr:row>
      <xdr:rowOff>46094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263416" y="4879526"/>
          <a:ext cx="3962400" cy="103845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別に変更の理由及び内容を記載した書類を添付する場合は、「別添のとおり」と記載してください。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137982</xdr:colOff>
      <xdr:row>27</xdr:row>
      <xdr:rowOff>141007</xdr:rowOff>
    </xdr:from>
    <xdr:to>
      <xdr:col>44</xdr:col>
      <xdr:colOff>137982</xdr:colOff>
      <xdr:row>33</xdr:row>
      <xdr:rowOff>67908</xdr:rowOff>
    </xdr:to>
    <xdr:sp macro="" textlink="">
      <xdr:nvSpPr>
        <xdr:cNvPr id="4" name="テキスト ボックス 3">
          <a:extLst>
            <a:ext uri="{FF2B5EF4-FFF2-40B4-BE49-F238E27FC236}">
              <a16:creationId xmlns:a16="http://schemas.microsoft.com/office/drawing/2014/main" id="{E0718883-A1F1-426A-9706-5E3B7688580D}"/>
            </a:ext>
          </a:extLst>
        </xdr:cNvPr>
        <xdr:cNvSpPr txBox="1"/>
      </xdr:nvSpPr>
      <xdr:spPr>
        <a:xfrm>
          <a:off x="6260876" y="6012889"/>
          <a:ext cx="3962400" cy="102956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補助事業の期間を変更する場合には、必ず変更後の事業終了予定日が分かるようにしてください。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4"/>
  <sheetViews>
    <sheetView showGridLines="0" workbookViewId="0">
      <selection activeCell="B1" sqref="B1"/>
    </sheetView>
  </sheetViews>
  <sheetFormatPr defaultRowHeight="18.75"/>
  <cols>
    <col min="2" max="2" width="10.625" customWidth="1"/>
    <col min="3" max="3" width="11.25" customWidth="1"/>
    <col min="4" max="4" width="25" customWidth="1"/>
    <col min="5" max="5" width="12.5" customWidth="1"/>
    <col min="6" max="6" width="18.75" customWidth="1"/>
    <col min="7" max="7" width="12.5" customWidth="1"/>
    <col min="8" max="8" width="25" customWidth="1"/>
    <col min="9" max="9" width="15" customWidth="1"/>
    <col min="10" max="10" width="16" customWidth="1"/>
    <col min="11" max="11" width="12.5" customWidth="1"/>
    <col min="12" max="12" width="13.75" customWidth="1"/>
    <col min="13" max="14" width="35" style="135" customWidth="1"/>
  </cols>
  <sheetData>
    <row r="2" spans="2:14">
      <c r="B2" s="140" t="s">
        <v>52</v>
      </c>
      <c r="C2" s="140" t="s">
        <v>325</v>
      </c>
      <c r="D2" s="140" t="s">
        <v>7</v>
      </c>
      <c r="E2" s="140" t="s">
        <v>3</v>
      </c>
      <c r="F2" s="140" t="s">
        <v>4</v>
      </c>
      <c r="G2" s="140" t="s">
        <v>35</v>
      </c>
      <c r="H2" s="140" t="s">
        <v>1</v>
      </c>
      <c r="I2" s="140" t="s">
        <v>349</v>
      </c>
      <c r="J2" s="140" t="s">
        <v>350</v>
      </c>
      <c r="K2" s="140" t="s">
        <v>351</v>
      </c>
      <c r="L2" s="140" t="s">
        <v>160</v>
      </c>
      <c r="M2" s="141" t="s">
        <v>352</v>
      </c>
      <c r="N2" s="141" t="s">
        <v>353</v>
      </c>
    </row>
    <row r="3" spans="2:14" ht="45" customHeight="1">
      <c r="B3" s="136">
        <f>第■回</f>
        <v>0</v>
      </c>
      <c r="C3" s="136">
        <f>事業区分</f>
        <v>0</v>
      </c>
      <c r="D3" s="137">
        <f>名称</f>
        <v>0</v>
      </c>
      <c r="E3" s="136">
        <f>代表者役職</f>
        <v>0</v>
      </c>
      <c r="F3" s="136">
        <f>代表者氏名</f>
        <v>0</v>
      </c>
      <c r="G3" s="136">
        <f>郵便番号</f>
        <v>0</v>
      </c>
      <c r="H3" s="137">
        <f>住所</f>
        <v>0</v>
      </c>
      <c r="I3" s="136">
        <f>法人・個人事業者</f>
        <v>0</v>
      </c>
      <c r="J3" s="136">
        <f>対象業種</f>
        <v>0</v>
      </c>
      <c r="K3" s="136">
        <f>従業員数</f>
        <v>0</v>
      </c>
      <c r="L3" s="136">
        <f>資本金等</f>
        <v>0</v>
      </c>
      <c r="M3" s="137">
        <f>事業名</f>
        <v>0</v>
      </c>
      <c r="N3" s="137">
        <f>事業概要</f>
        <v>0</v>
      </c>
    </row>
    <row r="4" spans="2:14">
      <c r="B4" s="138"/>
      <c r="C4" s="138"/>
      <c r="D4" s="138"/>
      <c r="E4" s="138"/>
      <c r="F4" s="138"/>
      <c r="G4" s="138"/>
      <c r="H4" s="138"/>
      <c r="I4" s="138"/>
      <c r="J4" s="138"/>
      <c r="K4" s="138"/>
      <c r="L4" s="138"/>
      <c r="M4" s="139"/>
      <c r="N4" s="139"/>
    </row>
    <row r="14" spans="2:14">
      <c r="M14" s="142"/>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K40"/>
  <sheetViews>
    <sheetView showGridLines="0" view="pageBreakPreview" zoomScale="75" zoomScaleNormal="100" zoomScaleSheetLayoutView="75" workbookViewId="0">
      <selection activeCell="AK44" sqref="AK44"/>
    </sheetView>
  </sheetViews>
  <sheetFormatPr defaultColWidth="3.125" defaultRowHeight="14.25"/>
  <cols>
    <col min="1" max="1" width="3.125" style="20" customWidth="1"/>
    <col min="2" max="2" width="3.375" style="20" customWidth="1"/>
    <col min="3" max="24" width="3.125" style="20"/>
    <col min="25" max="25" width="0.875" style="20" customWidth="1"/>
    <col min="26" max="16384" width="3.125" style="20"/>
  </cols>
  <sheetData>
    <row r="1" spans="1:37" ht="9.9499999999999993" customHeight="1"/>
    <row r="2" spans="1:37" ht="9.9499999999999993" customHeight="1"/>
    <row r="3" spans="1:37">
      <c r="A3" s="20" t="s">
        <v>259</v>
      </c>
    </row>
    <row r="4" spans="1:37" ht="9.9499999999999993" customHeight="1"/>
    <row r="5" spans="1:37">
      <c r="R5" s="286" t="str">
        <f>IF(申請取下日="","",申請取下日)</f>
        <v/>
      </c>
      <c r="S5" s="286"/>
      <c r="T5" s="286"/>
      <c r="U5" s="286"/>
      <c r="V5" s="286"/>
      <c r="W5" s="286"/>
      <c r="X5" s="286"/>
      <c r="AK5" s="3"/>
    </row>
    <row r="6" spans="1:37" ht="20.100000000000001" customHeight="1">
      <c r="A6" s="20" t="s">
        <v>42</v>
      </c>
      <c r="E6" s="21"/>
    </row>
    <row r="9" spans="1:37" ht="21" customHeight="1">
      <c r="H9" s="155" t="s">
        <v>0</v>
      </c>
      <c r="I9" s="155"/>
      <c r="J9" s="155"/>
      <c r="K9" s="158" t="str">
        <f>IF(住所="","",住所)</f>
        <v/>
      </c>
      <c r="L9" s="158"/>
      <c r="M9" s="158"/>
      <c r="N9" s="158"/>
      <c r="O9" s="158"/>
      <c r="P9" s="158"/>
      <c r="Q9" s="158"/>
      <c r="R9" s="158"/>
      <c r="S9" s="158"/>
      <c r="T9" s="158"/>
      <c r="U9" s="158"/>
      <c r="V9" s="158"/>
      <c r="W9" s="158"/>
      <c r="X9" s="158"/>
    </row>
    <row r="10" spans="1:37" ht="21" customHeight="1">
      <c r="H10" s="155" t="s">
        <v>10</v>
      </c>
      <c r="I10" s="155"/>
      <c r="J10" s="155"/>
      <c r="K10" s="158" t="str">
        <f>IF(名称="","",名称)</f>
        <v/>
      </c>
      <c r="L10" s="158"/>
      <c r="M10" s="158"/>
      <c r="N10" s="158"/>
      <c r="O10" s="158"/>
      <c r="P10" s="158"/>
      <c r="Q10" s="158"/>
      <c r="R10" s="158"/>
      <c r="S10" s="158"/>
      <c r="T10" s="158"/>
      <c r="U10" s="158"/>
      <c r="V10" s="158"/>
      <c r="W10" s="158"/>
      <c r="X10" s="158"/>
    </row>
    <row r="11" spans="1:37" ht="21" customHeight="1">
      <c r="H11" s="155" t="s">
        <v>12</v>
      </c>
      <c r="I11" s="155"/>
      <c r="J11" s="155"/>
      <c r="K11" s="159" t="str">
        <f>IF(代表者氏名="","",代表者役職&amp;"　"&amp;代表者氏名&amp;"")</f>
        <v/>
      </c>
      <c r="L11" s="159"/>
      <c r="M11" s="159"/>
      <c r="N11" s="159"/>
      <c r="O11" s="159"/>
      <c r="P11" s="159"/>
      <c r="Q11" s="159"/>
      <c r="R11" s="159"/>
      <c r="S11" s="159"/>
      <c r="T11" s="159"/>
      <c r="U11" s="159"/>
      <c r="V11" s="159"/>
      <c r="W11" s="159"/>
      <c r="X11" s="159"/>
    </row>
    <row r="12" spans="1:37" ht="9.9499999999999993" customHeight="1"/>
    <row r="13" spans="1:37" ht="21" customHeight="1">
      <c r="I13" s="158" t="s">
        <v>6</v>
      </c>
      <c r="J13" s="158"/>
      <c r="K13" s="158"/>
      <c r="L13" s="158" t="str">
        <f>IF(担当者氏名="","",担当者役職&amp;"　"&amp;担当者氏名)</f>
        <v/>
      </c>
      <c r="M13" s="158"/>
      <c r="N13" s="158"/>
      <c r="O13" s="158"/>
      <c r="P13" s="158"/>
      <c r="Q13" s="158"/>
      <c r="R13" s="158"/>
      <c r="S13" s="158"/>
      <c r="T13" s="158"/>
      <c r="U13" s="158"/>
      <c r="V13" s="158"/>
      <c r="W13" s="158"/>
      <c r="X13" s="158"/>
    </row>
    <row r="14" spans="1:37" ht="21" customHeight="1">
      <c r="I14" s="158" t="s">
        <v>5</v>
      </c>
      <c r="J14" s="158"/>
      <c r="K14" s="158"/>
      <c r="L14" s="158" t="str">
        <f>IF(担当者電話番号="","",担当者電話番号)</f>
        <v/>
      </c>
      <c r="M14" s="158"/>
      <c r="N14" s="158"/>
      <c r="O14" s="158"/>
      <c r="P14" s="158"/>
      <c r="Q14" s="158"/>
      <c r="R14" s="158"/>
      <c r="S14" s="158"/>
      <c r="T14" s="158"/>
      <c r="U14" s="158"/>
      <c r="V14" s="158"/>
      <c r="W14" s="158"/>
      <c r="X14" s="158"/>
    </row>
    <row r="15" spans="1:37" ht="21" customHeight="1">
      <c r="I15" s="158" t="s">
        <v>9</v>
      </c>
      <c r="J15" s="158"/>
      <c r="K15" s="158"/>
      <c r="L15" s="158" t="str">
        <f>IF(ISBLANK(メールアドレス),"",メールアドレス)</f>
        <v/>
      </c>
      <c r="M15" s="158"/>
      <c r="N15" s="158"/>
      <c r="O15" s="158"/>
      <c r="P15" s="158"/>
      <c r="Q15" s="158"/>
      <c r="R15" s="158"/>
      <c r="S15" s="158"/>
      <c r="T15" s="158"/>
      <c r="U15" s="158"/>
      <c r="V15" s="158"/>
      <c r="W15" s="158"/>
      <c r="X15" s="158"/>
    </row>
    <row r="18" spans="1:25" ht="39" customHeight="1">
      <c r="A18" s="155" t="s">
        <v>222</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8" customHeight="1">
      <c r="B20" s="283" t="str">
        <f>IF(当初交付決定日="","",当初交付決定日)</f>
        <v/>
      </c>
      <c r="C20" s="283"/>
      <c r="D20" s="283"/>
      <c r="E20" s="283"/>
      <c r="F20" s="283"/>
      <c r="G20" s="284" t="s">
        <v>131</v>
      </c>
      <c r="H20" s="284"/>
      <c r="I20" s="285" t="str">
        <f>IF(当初文書番号="","",当初文書番号)</f>
        <v/>
      </c>
      <c r="J20" s="285"/>
      <c r="K20" s="285"/>
      <c r="L20" s="285"/>
      <c r="M20" s="285"/>
      <c r="N20" s="285"/>
      <c r="O20" s="285"/>
      <c r="P20" s="285"/>
      <c r="Q20" s="285"/>
      <c r="R20" s="20" t="s">
        <v>132</v>
      </c>
    </row>
    <row r="21" spans="1:25" ht="30" customHeight="1">
      <c r="A21" s="160" t="s">
        <v>260</v>
      </c>
      <c r="B21" s="160"/>
      <c r="C21" s="160"/>
      <c r="D21" s="160"/>
      <c r="E21" s="160"/>
      <c r="F21" s="160"/>
      <c r="G21" s="160"/>
      <c r="H21" s="160"/>
      <c r="I21" s="160"/>
      <c r="J21" s="160"/>
      <c r="K21" s="160"/>
      <c r="L21" s="160"/>
      <c r="M21" s="160"/>
      <c r="N21" s="160"/>
      <c r="O21" s="160"/>
      <c r="P21" s="160"/>
      <c r="Q21" s="160"/>
      <c r="R21" s="160"/>
      <c r="S21" s="160"/>
      <c r="T21" s="160"/>
      <c r="U21" s="160"/>
      <c r="V21" s="160"/>
      <c r="W21" s="160"/>
      <c r="X21" s="160"/>
    </row>
    <row r="23" spans="1:25">
      <c r="A23" s="161" t="s">
        <v>11</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5" t="s">
        <v>72</v>
      </c>
    </row>
    <row r="27" spans="1:25">
      <c r="B27" s="274"/>
      <c r="C27" s="275"/>
      <c r="D27" s="275"/>
      <c r="E27" s="275"/>
      <c r="F27" s="275"/>
      <c r="G27" s="275"/>
      <c r="H27" s="275"/>
      <c r="I27" s="275"/>
      <c r="J27" s="275"/>
      <c r="K27" s="275"/>
      <c r="L27" s="275"/>
      <c r="M27" s="275"/>
      <c r="N27" s="275"/>
      <c r="O27" s="275"/>
      <c r="P27" s="275"/>
      <c r="Q27" s="275"/>
      <c r="R27" s="275"/>
      <c r="S27" s="275"/>
      <c r="T27" s="275"/>
      <c r="U27" s="275"/>
      <c r="V27" s="275"/>
      <c r="W27" s="275"/>
      <c r="X27" s="276"/>
    </row>
    <row r="28" spans="1:25">
      <c r="B28" s="277"/>
      <c r="C28" s="278"/>
      <c r="D28" s="278"/>
      <c r="E28" s="278"/>
      <c r="F28" s="278"/>
      <c r="G28" s="278"/>
      <c r="H28" s="278"/>
      <c r="I28" s="278"/>
      <c r="J28" s="278"/>
      <c r="K28" s="278"/>
      <c r="L28" s="278"/>
      <c r="M28" s="278"/>
      <c r="N28" s="278"/>
      <c r="O28" s="278"/>
      <c r="P28" s="278"/>
      <c r="Q28" s="278"/>
      <c r="R28" s="278"/>
      <c r="S28" s="278"/>
      <c r="T28" s="278"/>
      <c r="U28" s="278"/>
      <c r="V28" s="278"/>
      <c r="W28" s="278"/>
      <c r="X28" s="279"/>
    </row>
    <row r="29" spans="1:25">
      <c r="B29" s="277"/>
      <c r="C29" s="278"/>
      <c r="D29" s="278"/>
      <c r="E29" s="278"/>
      <c r="F29" s="278"/>
      <c r="G29" s="278"/>
      <c r="H29" s="278"/>
      <c r="I29" s="278"/>
      <c r="J29" s="278"/>
      <c r="K29" s="278"/>
      <c r="L29" s="278"/>
      <c r="M29" s="278"/>
      <c r="N29" s="278"/>
      <c r="O29" s="278"/>
      <c r="P29" s="278"/>
      <c r="Q29" s="278"/>
      <c r="R29" s="278"/>
      <c r="S29" s="278"/>
      <c r="T29" s="278"/>
      <c r="U29" s="278"/>
      <c r="V29" s="278"/>
      <c r="W29" s="278"/>
      <c r="X29" s="279"/>
    </row>
    <row r="30" spans="1:25">
      <c r="B30" s="277"/>
      <c r="C30" s="278"/>
      <c r="D30" s="278"/>
      <c r="E30" s="278"/>
      <c r="F30" s="278"/>
      <c r="G30" s="278"/>
      <c r="H30" s="278"/>
      <c r="I30" s="278"/>
      <c r="J30" s="278"/>
      <c r="K30" s="278"/>
      <c r="L30" s="278"/>
      <c r="M30" s="278"/>
      <c r="N30" s="278"/>
      <c r="O30" s="278"/>
      <c r="P30" s="278"/>
      <c r="Q30" s="278"/>
      <c r="R30" s="278"/>
      <c r="S30" s="278"/>
      <c r="T30" s="278"/>
      <c r="U30" s="278"/>
      <c r="V30" s="278"/>
      <c r="W30" s="278"/>
      <c r="X30" s="279"/>
    </row>
    <row r="31" spans="1:25">
      <c r="B31" s="277"/>
      <c r="C31" s="278"/>
      <c r="D31" s="278"/>
      <c r="E31" s="278"/>
      <c r="F31" s="278"/>
      <c r="G31" s="278"/>
      <c r="H31" s="278"/>
      <c r="I31" s="278"/>
      <c r="J31" s="278"/>
      <c r="K31" s="278"/>
      <c r="L31" s="278"/>
      <c r="M31" s="278"/>
      <c r="N31" s="278"/>
      <c r="O31" s="278"/>
      <c r="P31" s="278"/>
      <c r="Q31" s="278"/>
      <c r="R31" s="278"/>
      <c r="S31" s="278"/>
      <c r="T31" s="278"/>
      <c r="U31" s="278"/>
      <c r="V31" s="278"/>
      <c r="W31" s="278"/>
      <c r="X31" s="279"/>
    </row>
    <row r="32" spans="1:25">
      <c r="B32" s="277"/>
      <c r="C32" s="278"/>
      <c r="D32" s="278"/>
      <c r="E32" s="278"/>
      <c r="F32" s="278"/>
      <c r="G32" s="278"/>
      <c r="H32" s="278"/>
      <c r="I32" s="278"/>
      <c r="J32" s="278"/>
      <c r="K32" s="278"/>
      <c r="L32" s="278"/>
      <c r="M32" s="278"/>
      <c r="N32" s="278"/>
      <c r="O32" s="278"/>
      <c r="P32" s="278"/>
      <c r="Q32" s="278"/>
      <c r="R32" s="278"/>
      <c r="S32" s="278"/>
      <c r="T32" s="278"/>
      <c r="U32" s="278"/>
      <c r="V32" s="278"/>
      <c r="W32" s="278"/>
      <c r="X32" s="279"/>
    </row>
    <row r="33" spans="2:24">
      <c r="B33" s="277"/>
      <c r="C33" s="278"/>
      <c r="D33" s="278"/>
      <c r="E33" s="278"/>
      <c r="F33" s="278"/>
      <c r="G33" s="278"/>
      <c r="H33" s="278"/>
      <c r="I33" s="278"/>
      <c r="J33" s="278"/>
      <c r="K33" s="278"/>
      <c r="L33" s="278"/>
      <c r="M33" s="278"/>
      <c r="N33" s="278"/>
      <c r="O33" s="278"/>
      <c r="P33" s="278"/>
      <c r="Q33" s="278"/>
      <c r="R33" s="278"/>
      <c r="S33" s="278"/>
      <c r="T33" s="278"/>
      <c r="U33" s="278"/>
      <c r="V33" s="278"/>
      <c r="W33" s="278"/>
      <c r="X33" s="279"/>
    </row>
    <row r="34" spans="2:24">
      <c r="B34" s="277"/>
      <c r="C34" s="278"/>
      <c r="D34" s="278"/>
      <c r="E34" s="278"/>
      <c r="F34" s="278"/>
      <c r="G34" s="278"/>
      <c r="H34" s="278"/>
      <c r="I34" s="278"/>
      <c r="J34" s="278"/>
      <c r="K34" s="278"/>
      <c r="L34" s="278"/>
      <c r="M34" s="278"/>
      <c r="N34" s="278"/>
      <c r="O34" s="278"/>
      <c r="P34" s="278"/>
      <c r="Q34" s="278"/>
      <c r="R34" s="278"/>
      <c r="S34" s="278"/>
      <c r="T34" s="278"/>
      <c r="U34" s="278"/>
      <c r="V34" s="278"/>
      <c r="W34" s="278"/>
      <c r="X34" s="279"/>
    </row>
    <row r="35" spans="2:24">
      <c r="B35" s="277"/>
      <c r="C35" s="278"/>
      <c r="D35" s="278"/>
      <c r="E35" s="278"/>
      <c r="F35" s="278"/>
      <c r="G35" s="278"/>
      <c r="H35" s="278"/>
      <c r="I35" s="278"/>
      <c r="J35" s="278"/>
      <c r="K35" s="278"/>
      <c r="L35" s="278"/>
      <c r="M35" s="278"/>
      <c r="N35" s="278"/>
      <c r="O35" s="278"/>
      <c r="P35" s="278"/>
      <c r="Q35" s="278"/>
      <c r="R35" s="278"/>
      <c r="S35" s="278"/>
      <c r="T35" s="278"/>
      <c r="U35" s="278"/>
      <c r="V35" s="278"/>
      <c r="W35" s="278"/>
      <c r="X35" s="279"/>
    </row>
    <row r="36" spans="2:24">
      <c r="B36" s="277"/>
      <c r="C36" s="278"/>
      <c r="D36" s="278"/>
      <c r="E36" s="278"/>
      <c r="F36" s="278"/>
      <c r="G36" s="278"/>
      <c r="H36" s="278"/>
      <c r="I36" s="278"/>
      <c r="J36" s="278"/>
      <c r="K36" s="278"/>
      <c r="L36" s="278"/>
      <c r="M36" s="278"/>
      <c r="N36" s="278"/>
      <c r="O36" s="278"/>
      <c r="P36" s="278"/>
      <c r="Q36" s="278"/>
      <c r="R36" s="278"/>
      <c r="S36" s="278"/>
      <c r="T36" s="278"/>
      <c r="U36" s="278"/>
      <c r="V36" s="278"/>
      <c r="W36" s="278"/>
      <c r="X36" s="279"/>
    </row>
    <row r="37" spans="2:24">
      <c r="B37" s="277"/>
      <c r="C37" s="278"/>
      <c r="D37" s="278"/>
      <c r="E37" s="278"/>
      <c r="F37" s="278"/>
      <c r="G37" s="278"/>
      <c r="H37" s="278"/>
      <c r="I37" s="278"/>
      <c r="J37" s="278"/>
      <c r="K37" s="278"/>
      <c r="L37" s="278"/>
      <c r="M37" s="278"/>
      <c r="N37" s="278"/>
      <c r="O37" s="278"/>
      <c r="P37" s="278"/>
      <c r="Q37" s="278"/>
      <c r="R37" s="278"/>
      <c r="S37" s="278"/>
      <c r="T37" s="278"/>
      <c r="U37" s="278"/>
      <c r="V37" s="278"/>
      <c r="W37" s="278"/>
      <c r="X37" s="279"/>
    </row>
    <row r="38" spans="2:24">
      <c r="B38" s="277"/>
      <c r="C38" s="278"/>
      <c r="D38" s="278"/>
      <c r="E38" s="278"/>
      <c r="F38" s="278"/>
      <c r="G38" s="278"/>
      <c r="H38" s="278"/>
      <c r="I38" s="278"/>
      <c r="J38" s="278"/>
      <c r="K38" s="278"/>
      <c r="L38" s="278"/>
      <c r="M38" s="278"/>
      <c r="N38" s="278"/>
      <c r="O38" s="278"/>
      <c r="P38" s="278"/>
      <c r="Q38" s="278"/>
      <c r="R38" s="278"/>
      <c r="S38" s="278"/>
      <c r="T38" s="278"/>
      <c r="U38" s="278"/>
      <c r="V38" s="278"/>
      <c r="W38" s="278"/>
      <c r="X38" s="279"/>
    </row>
    <row r="39" spans="2:24">
      <c r="B39" s="277"/>
      <c r="C39" s="278"/>
      <c r="D39" s="278"/>
      <c r="E39" s="278"/>
      <c r="F39" s="278"/>
      <c r="G39" s="278"/>
      <c r="H39" s="278"/>
      <c r="I39" s="278"/>
      <c r="J39" s="278"/>
      <c r="K39" s="278"/>
      <c r="L39" s="278"/>
      <c r="M39" s="278"/>
      <c r="N39" s="278"/>
      <c r="O39" s="278"/>
      <c r="P39" s="278"/>
      <c r="Q39" s="278"/>
      <c r="R39" s="278"/>
      <c r="S39" s="278"/>
      <c r="T39" s="278"/>
      <c r="U39" s="278"/>
      <c r="V39" s="278"/>
      <c r="W39" s="278"/>
      <c r="X39" s="279"/>
    </row>
    <row r="40" spans="2:24">
      <c r="B40" s="280"/>
      <c r="C40" s="281"/>
      <c r="D40" s="281"/>
      <c r="E40" s="281"/>
      <c r="F40" s="281"/>
      <c r="G40" s="281"/>
      <c r="H40" s="281"/>
      <c r="I40" s="281"/>
      <c r="J40" s="281"/>
      <c r="K40" s="281"/>
      <c r="L40" s="281"/>
      <c r="M40" s="281"/>
      <c r="N40" s="281"/>
      <c r="O40" s="281"/>
      <c r="P40" s="281"/>
      <c r="Q40" s="281"/>
      <c r="R40" s="281"/>
      <c r="S40" s="281"/>
      <c r="T40" s="281"/>
      <c r="U40" s="281"/>
      <c r="V40" s="281"/>
      <c r="W40" s="281"/>
      <c r="X40" s="282"/>
    </row>
  </sheetData>
  <sheetProtection algorithmName="SHA-512" hashValue="EjZ73rRkiP6s5mBTI6FvCVWiGGQGYb7JWnHVf7s6XqMil7AnqCiTl0LTW1Q8bx9qC2QWHYG6gaox0BgbLGedLg==" saltValue="je9M1ppYCdsCrLtRM+sUug==" spinCount="100000" sheet="1" formatCells="0"/>
  <mergeCells count="20">
    <mergeCell ref="I13:K13"/>
    <mergeCell ref="L13:X13"/>
    <mergeCell ref="H10:J10"/>
    <mergeCell ref="K10:X10"/>
    <mergeCell ref="R5:X5"/>
    <mergeCell ref="H9:J9"/>
    <mergeCell ref="K9:X9"/>
    <mergeCell ref="H11:J11"/>
    <mergeCell ref="K11:X11"/>
    <mergeCell ref="B27:X40"/>
    <mergeCell ref="I14:K14"/>
    <mergeCell ref="L14:X14"/>
    <mergeCell ref="I15:K15"/>
    <mergeCell ref="L15:X15"/>
    <mergeCell ref="A23:Y23"/>
    <mergeCell ref="A18:X18"/>
    <mergeCell ref="A21:X21"/>
    <mergeCell ref="B20:F20"/>
    <mergeCell ref="G20:H20"/>
    <mergeCell ref="I20:Q2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AK44"/>
  <sheetViews>
    <sheetView showGridLines="0" view="pageBreakPreview" zoomScale="75" zoomScaleNormal="100" zoomScaleSheetLayoutView="75" workbookViewId="0">
      <selection activeCell="BC16" sqref="BC16"/>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263</v>
      </c>
    </row>
    <row r="4" spans="1:37" ht="9.9499999999999993" customHeight="1"/>
    <row r="5" spans="1:37">
      <c r="R5" s="286" t="str">
        <f>IF(変更申請日="","",変更申請日)</f>
        <v/>
      </c>
      <c r="S5" s="286"/>
      <c r="T5" s="286"/>
      <c r="U5" s="286"/>
      <c r="V5" s="286"/>
      <c r="W5" s="286"/>
      <c r="X5" s="286"/>
      <c r="AK5" s="3"/>
    </row>
    <row r="6" spans="1:37" ht="20.100000000000001" customHeight="1">
      <c r="A6" s="20" t="s">
        <v>42</v>
      </c>
      <c r="E6" s="21"/>
    </row>
    <row r="9" spans="1:37" ht="21" customHeight="1">
      <c r="H9" s="155" t="s">
        <v>0</v>
      </c>
      <c r="I9" s="155"/>
      <c r="J9" s="155"/>
      <c r="K9" s="158" t="str">
        <f>IF(住所="","",住所)</f>
        <v/>
      </c>
      <c r="L9" s="158"/>
      <c r="M9" s="158"/>
      <c r="N9" s="158"/>
      <c r="O9" s="158"/>
      <c r="P9" s="158"/>
      <c r="Q9" s="158"/>
      <c r="R9" s="158"/>
      <c r="S9" s="158"/>
      <c r="T9" s="158"/>
      <c r="U9" s="158"/>
      <c r="V9" s="158"/>
      <c r="W9" s="158"/>
      <c r="X9" s="158"/>
    </row>
    <row r="10" spans="1:37" ht="21" customHeight="1">
      <c r="H10" s="155" t="s">
        <v>10</v>
      </c>
      <c r="I10" s="155"/>
      <c r="J10" s="155"/>
      <c r="K10" s="158" t="str">
        <f>IF(名称="","",名称)</f>
        <v/>
      </c>
      <c r="L10" s="158"/>
      <c r="M10" s="158"/>
      <c r="N10" s="158"/>
      <c r="O10" s="158"/>
      <c r="P10" s="158"/>
      <c r="Q10" s="158"/>
      <c r="R10" s="158"/>
      <c r="S10" s="158"/>
      <c r="T10" s="158"/>
      <c r="U10" s="158"/>
      <c r="V10" s="158"/>
      <c r="W10" s="158"/>
      <c r="X10" s="158"/>
    </row>
    <row r="11" spans="1:37" ht="21" customHeight="1">
      <c r="H11" s="155" t="s">
        <v>12</v>
      </c>
      <c r="I11" s="155"/>
      <c r="J11" s="155"/>
      <c r="K11" s="159" t="str">
        <f>IF(代表者氏名="","",代表者役職&amp;"　"&amp;代表者氏名&amp;"")</f>
        <v/>
      </c>
      <c r="L11" s="159"/>
      <c r="M11" s="159"/>
      <c r="N11" s="159"/>
      <c r="O11" s="159"/>
      <c r="P11" s="159"/>
      <c r="Q11" s="159"/>
      <c r="R11" s="159"/>
      <c r="S11" s="159"/>
      <c r="T11" s="159"/>
      <c r="U11" s="159"/>
      <c r="V11" s="159"/>
      <c r="W11" s="159"/>
      <c r="X11" s="159"/>
    </row>
    <row r="12" spans="1:37" ht="9.9499999999999993" customHeight="1"/>
    <row r="13" spans="1:37" ht="21" customHeight="1">
      <c r="I13" s="158" t="s">
        <v>6</v>
      </c>
      <c r="J13" s="158"/>
      <c r="K13" s="158"/>
      <c r="L13" s="158" t="str">
        <f>IF(担当者氏名="","",担当者役職&amp;"　"&amp;担当者氏名)</f>
        <v/>
      </c>
      <c r="M13" s="158"/>
      <c r="N13" s="158"/>
      <c r="O13" s="158"/>
      <c r="P13" s="158"/>
      <c r="Q13" s="158"/>
      <c r="R13" s="158"/>
      <c r="S13" s="158"/>
      <c r="T13" s="158"/>
      <c r="U13" s="158"/>
      <c r="V13" s="158"/>
      <c r="W13" s="158"/>
      <c r="X13" s="158"/>
    </row>
    <row r="14" spans="1:37" ht="21" customHeight="1">
      <c r="I14" s="158" t="s">
        <v>5</v>
      </c>
      <c r="J14" s="158"/>
      <c r="K14" s="158"/>
      <c r="L14" s="158" t="str">
        <f>IF(担当者電話番号="","",担当者電話番号)</f>
        <v/>
      </c>
      <c r="M14" s="158"/>
      <c r="N14" s="158"/>
      <c r="O14" s="158"/>
      <c r="P14" s="158"/>
      <c r="Q14" s="158"/>
      <c r="R14" s="158"/>
      <c r="S14" s="158"/>
      <c r="T14" s="158"/>
      <c r="U14" s="158"/>
      <c r="V14" s="158"/>
      <c r="W14" s="158"/>
      <c r="X14" s="158"/>
    </row>
    <row r="15" spans="1:37" ht="21" customHeight="1">
      <c r="I15" s="158" t="s">
        <v>9</v>
      </c>
      <c r="J15" s="158"/>
      <c r="K15" s="158"/>
      <c r="L15" s="158" t="str">
        <f>IF(ISBLANK(メールアドレス),"",メールアドレス)</f>
        <v/>
      </c>
      <c r="M15" s="158"/>
      <c r="N15" s="158"/>
      <c r="O15" s="158"/>
      <c r="P15" s="158"/>
      <c r="Q15" s="158"/>
      <c r="R15" s="158"/>
      <c r="S15" s="158"/>
      <c r="T15" s="158"/>
      <c r="U15" s="158"/>
      <c r="V15" s="158"/>
      <c r="W15" s="158"/>
      <c r="X15" s="158"/>
    </row>
    <row r="18" spans="1:25" ht="39" customHeight="1">
      <c r="A18" s="155" t="s">
        <v>223</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7.25" customHeight="1">
      <c r="B20" s="283" t="str">
        <f>IF(当初交付決定日="","",当初交付決定日)</f>
        <v/>
      </c>
      <c r="C20" s="283"/>
      <c r="D20" s="283"/>
      <c r="E20" s="283"/>
      <c r="F20" s="283"/>
      <c r="G20" s="284" t="s">
        <v>131</v>
      </c>
      <c r="H20" s="284"/>
      <c r="I20" s="285" t="str">
        <f>IF(当初文書番号="","",当初文書番号)</f>
        <v/>
      </c>
      <c r="J20" s="285"/>
      <c r="K20" s="285"/>
      <c r="L20" s="285"/>
      <c r="M20" s="285"/>
      <c r="N20" s="285"/>
      <c r="O20" s="285"/>
      <c r="P20" s="285"/>
      <c r="Q20" s="285"/>
      <c r="R20" s="20" t="s">
        <v>132</v>
      </c>
    </row>
    <row r="21" spans="1:25" ht="36" customHeight="1">
      <c r="A21" s="160" t="s">
        <v>264</v>
      </c>
      <c r="B21" s="160"/>
      <c r="C21" s="160"/>
      <c r="D21" s="160"/>
      <c r="E21" s="160"/>
      <c r="F21" s="160"/>
      <c r="G21" s="160"/>
      <c r="H21" s="160"/>
      <c r="I21" s="160"/>
      <c r="J21" s="160"/>
      <c r="K21" s="160"/>
      <c r="L21" s="160"/>
      <c r="M21" s="160"/>
      <c r="N21" s="160"/>
      <c r="O21" s="160"/>
      <c r="P21" s="160"/>
      <c r="Q21" s="160"/>
      <c r="R21" s="160"/>
      <c r="S21" s="160"/>
      <c r="T21" s="160"/>
      <c r="U21" s="160"/>
      <c r="V21" s="160"/>
      <c r="W21" s="160"/>
      <c r="X21" s="160"/>
    </row>
    <row r="23" spans="1:25">
      <c r="A23" s="161" t="s">
        <v>11</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5.95" customHeight="1">
      <c r="A25" s="25" t="s">
        <v>73</v>
      </c>
    </row>
    <row r="26" spans="1:25">
      <c r="A26" s="25"/>
      <c r="B26" s="274"/>
      <c r="C26" s="275"/>
      <c r="D26" s="275"/>
      <c r="E26" s="275"/>
      <c r="F26" s="275"/>
      <c r="G26" s="275"/>
      <c r="H26" s="275"/>
      <c r="I26" s="275"/>
      <c r="J26" s="275"/>
      <c r="K26" s="275"/>
      <c r="L26" s="275"/>
      <c r="M26" s="275"/>
      <c r="N26" s="275"/>
      <c r="O26" s="275"/>
      <c r="P26" s="275"/>
      <c r="Q26" s="275"/>
      <c r="R26" s="275"/>
      <c r="S26" s="275"/>
      <c r="T26" s="275"/>
      <c r="U26" s="275"/>
      <c r="V26" s="275"/>
      <c r="W26" s="275"/>
      <c r="X26" s="276"/>
    </row>
    <row r="27" spans="1:25">
      <c r="A27" s="25"/>
      <c r="B27" s="277"/>
      <c r="C27" s="278"/>
      <c r="D27" s="278"/>
      <c r="E27" s="278"/>
      <c r="F27" s="278"/>
      <c r="G27" s="278"/>
      <c r="H27" s="278"/>
      <c r="I27" s="278"/>
      <c r="J27" s="278"/>
      <c r="K27" s="278"/>
      <c r="L27" s="278"/>
      <c r="M27" s="278"/>
      <c r="N27" s="278"/>
      <c r="O27" s="278"/>
      <c r="P27" s="278"/>
      <c r="Q27" s="278"/>
      <c r="R27" s="278"/>
      <c r="S27" s="278"/>
      <c r="T27" s="278"/>
      <c r="U27" s="278"/>
      <c r="V27" s="278"/>
      <c r="W27" s="278"/>
      <c r="X27" s="279"/>
    </row>
    <row r="28" spans="1:25">
      <c r="A28" s="25"/>
      <c r="B28" s="277"/>
      <c r="C28" s="278"/>
      <c r="D28" s="278"/>
      <c r="E28" s="278"/>
      <c r="F28" s="278"/>
      <c r="G28" s="278"/>
      <c r="H28" s="278"/>
      <c r="I28" s="278"/>
      <c r="J28" s="278"/>
      <c r="K28" s="278"/>
      <c r="L28" s="278"/>
      <c r="M28" s="278"/>
      <c r="N28" s="278"/>
      <c r="O28" s="278"/>
      <c r="P28" s="278"/>
      <c r="Q28" s="278"/>
      <c r="R28" s="278"/>
      <c r="S28" s="278"/>
      <c r="T28" s="278"/>
      <c r="U28" s="278"/>
      <c r="V28" s="278"/>
      <c r="W28" s="278"/>
      <c r="X28" s="279"/>
    </row>
    <row r="29" spans="1:25">
      <c r="A29" s="25"/>
      <c r="B29" s="280"/>
      <c r="C29" s="281"/>
      <c r="D29" s="281"/>
      <c r="E29" s="281"/>
      <c r="F29" s="281"/>
      <c r="G29" s="281"/>
      <c r="H29" s="281"/>
      <c r="I29" s="281"/>
      <c r="J29" s="281"/>
      <c r="K29" s="281"/>
      <c r="L29" s="281"/>
      <c r="M29" s="281"/>
      <c r="N29" s="281"/>
      <c r="O29" s="281"/>
      <c r="P29" s="281"/>
      <c r="Q29" s="281"/>
      <c r="R29" s="281"/>
      <c r="S29" s="281"/>
      <c r="T29" s="281"/>
      <c r="U29" s="281"/>
      <c r="V29" s="281"/>
      <c r="W29" s="281"/>
      <c r="X29" s="282"/>
    </row>
    <row r="30" spans="1:25" ht="15.95" customHeight="1">
      <c r="A30" s="20" t="s">
        <v>74</v>
      </c>
    </row>
    <row r="31" spans="1:25">
      <c r="B31" s="274"/>
      <c r="C31" s="275"/>
      <c r="D31" s="275"/>
      <c r="E31" s="275"/>
      <c r="F31" s="275"/>
      <c r="G31" s="275"/>
      <c r="H31" s="275"/>
      <c r="I31" s="275"/>
      <c r="J31" s="275"/>
      <c r="K31" s="275"/>
      <c r="L31" s="275"/>
      <c r="M31" s="275"/>
      <c r="N31" s="275"/>
      <c r="O31" s="275"/>
      <c r="P31" s="275"/>
      <c r="Q31" s="275"/>
      <c r="R31" s="275"/>
      <c r="S31" s="275"/>
      <c r="T31" s="275"/>
      <c r="U31" s="275"/>
      <c r="V31" s="275"/>
      <c r="W31" s="275"/>
      <c r="X31" s="276"/>
    </row>
    <row r="32" spans="1:25">
      <c r="B32" s="277"/>
      <c r="C32" s="278"/>
      <c r="D32" s="278"/>
      <c r="E32" s="278"/>
      <c r="F32" s="278"/>
      <c r="G32" s="278"/>
      <c r="H32" s="278"/>
      <c r="I32" s="278"/>
      <c r="J32" s="278"/>
      <c r="K32" s="278"/>
      <c r="L32" s="278"/>
      <c r="M32" s="278"/>
      <c r="N32" s="278"/>
      <c r="O32" s="278"/>
      <c r="P32" s="278"/>
      <c r="Q32" s="278"/>
      <c r="R32" s="278"/>
      <c r="S32" s="278"/>
      <c r="T32" s="278"/>
      <c r="U32" s="278"/>
      <c r="V32" s="278"/>
      <c r="W32" s="278"/>
      <c r="X32" s="279"/>
    </row>
    <row r="33" spans="2:24">
      <c r="B33" s="277"/>
      <c r="C33" s="278"/>
      <c r="D33" s="278"/>
      <c r="E33" s="278"/>
      <c r="F33" s="278"/>
      <c r="G33" s="278"/>
      <c r="H33" s="278"/>
      <c r="I33" s="278"/>
      <c r="J33" s="278"/>
      <c r="K33" s="278"/>
      <c r="L33" s="278"/>
      <c r="M33" s="278"/>
      <c r="N33" s="278"/>
      <c r="O33" s="278"/>
      <c r="P33" s="278"/>
      <c r="Q33" s="278"/>
      <c r="R33" s="278"/>
      <c r="S33" s="278"/>
      <c r="T33" s="278"/>
      <c r="U33" s="278"/>
      <c r="V33" s="278"/>
      <c r="W33" s="278"/>
      <c r="X33" s="279"/>
    </row>
    <row r="34" spans="2:24">
      <c r="B34" s="277"/>
      <c r="C34" s="278"/>
      <c r="D34" s="278"/>
      <c r="E34" s="278"/>
      <c r="F34" s="278"/>
      <c r="G34" s="278"/>
      <c r="H34" s="278"/>
      <c r="I34" s="278"/>
      <c r="J34" s="278"/>
      <c r="K34" s="278"/>
      <c r="L34" s="278"/>
      <c r="M34" s="278"/>
      <c r="N34" s="278"/>
      <c r="O34" s="278"/>
      <c r="P34" s="278"/>
      <c r="Q34" s="278"/>
      <c r="R34" s="278"/>
      <c r="S34" s="278"/>
      <c r="T34" s="278"/>
      <c r="U34" s="278"/>
      <c r="V34" s="278"/>
      <c r="W34" s="278"/>
      <c r="X34" s="279"/>
    </row>
    <row r="35" spans="2:24">
      <c r="B35" s="277"/>
      <c r="C35" s="278"/>
      <c r="D35" s="278"/>
      <c r="E35" s="278"/>
      <c r="F35" s="278"/>
      <c r="G35" s="278"/>
      <c r="H35" s="278"/>
      <c r="I35" s="278"/>
      <c r="J35" s="278"/>
      <c r="K35" s="278"/>
      <c r="L35" s="278"/>
      <c r="M35" s="278"/>
      <c r="N35" s="278"/>
      <c r="O35" s="278"/>
      <c r="P35" s="278"/>
      <c r="Q35" s="278"/>
      <c r="R35" s="278"/>
      <c r="S35" s="278"/>
      <c r="T35" s="278"/>
      <c r="U35" s="278"/>
      <c r="V35" s="278"/>
      <c r="W35" s="278"/>
      <c r="X35" s="279"/>
    </row>
    <row r="36" spans="2:24">
      <c r="B36" s="277"/>
      <c r="C36" s="278"/>
      <c r="D36" s="278"/>
      <c r="E36" s="278"/>
      <c r="F36" s="278"/>
      <c r="G36" s="278"/>
      <c r="H36" s="278"/>
      <c r="I36" s="278"/>
      <c r="J36" s="278"/>
      <c r="K36" s="278"/>
      <c r="L36" s="278"/>
      <c r="M36" s="278"/>
      <c r="N36" s="278"/>
      <c r="O36" s="278"/>
      <c r="P36" s="278"/>
      <c r="Q36" s="278"/>
      <c r="R36" s="278"/>
      <c r="S36" s="278"/>
      <c r="T36" s="278"/>
      <c r="U36" s="278"/>
      <c r="V36" s="278"/>
      <c r="W36" s="278"/>
      <c r="X36" s="279"/>
    </row>
    <row r="37" spans="2:24">
      <c r="B37" s="277"/>
      <c r="C37" s="278"/>
      <c r="D37" s="278"/>
      <c r="E37" s="278"/>
      <c r="F37" s="278"/>
      <c r="G37" s="278"/>
      <c r="H37" s="278"/>
      <c r="I37" s="278"/>
      <c r="J37" s="278"/>
      <c r="K37" s="278"/>
      <c r="L37" s="278"/>
      <c r="M37" s="278"/>
      <c r="N37" s="278"/>
      <c r="O37" s="278"/>
      <c r="P37" s="278"/>
      <c r="Q37" s="278"/>
      <c r="R37" s="278"/>
      <c r="S37" s="278"/>
      <c r="T37" s="278"/>
      <c r="U37" s="278"/>
      <c r="V37" s="278"/>
      <c r="W37" s="278"/>
      <c r="X37" s="279"/>
    </row>
    <row r="38" spans="2:24">
      <c r="B38" s="277"/>
      <c r="C38" s="278"/>
      <c r="D38" s="278"/>
      <c r="E38" s="278"/>
      <c r="F38" s="278"/>
      <c r="G38" s="278"/>
      <c r="H38" s="278"/>
      <c r="I38" s="278"/>
      <c r="J38" s="278"/>
      <c r="K38" s="278"/>
      <c r="L38" s="278"/>
      <c r="M38" s="278"/>
      <c r="N38" s="278"/>
      <c r="O38" s="278"/>
      <c r="P38" s="278"/>
      <c r="Q38" s="278"/>
      <c r="R38" s="278"/>
      <c r="S38" s="278"/>
      <c r="T38" s="278"/>
      <c r="U38" s="278"/>
      <c r="V38" s="278"/>
      <c r="W38" s="278"/>
      <c r="X38" s="279"/>
    </row>
    <row r="39" spans="2:24">
      <c r="B39" s="277"/>
      <c r="C39" s="278"/>
      <c r="D39" s="278"/>
      <c r="E39" s="278"/>
      <c r="F39" s="278"/>
      <c r="G39" s="278"/>
      <c r="H39" s="278"/>
      <c r="I39" s="278"/>
      <c r="J39" s="278"/>
      <c r="K39" s="278"/>
      <c r="L39" s="278"/>
      <c r="M39" s="278"/>
      <c r="N39" s="278"/>
      <c r="O39" s="278"/>
      <c r="P39" s="278"/>
      <c r="Q39" s="278"/>
      <c r="R39" s="278"/>
      <c r="S39" s="278"/>
      <c r="T39" s="278"/>
      <c r="U39" s="278"/>
      <c r="V39" s="278"/>
      <c r="W39" s="278"/>
      <c r="X39" s="279"/>
    </row>
    <row r="40" spans="2:24">
      <c r="B40" s="277"/>
      <c r="C40" s="278"/>
      <c r="D40" s="278"/>
      <c r="E40" s="278"/>
      <c r="F40" s="278"/>
      <c r="G40" s="278"/>
      <c r="H40" s="278"/>
      <c r="I40" s="278"/>
      <c r="J40" s="278"/>
      <c r="K40" s="278"/>
      <c r="L40" s="278"/>
      <c r="M40" s="278"/>
      <c r="N40" s="278"/>
      <c r="O40" s="278"/>
      <c r="P40" s="278"/>
      <c r="Q40" s="278"/>
      <c r="R40" s="278"/>
      <c r="S40" s="278"/>
      <c r="T40" s="278"/>
      <c r="U40" s="278"/>
      <c r="V40" s="278"/>
      <c r="W40" s="278"/>
      <c r="X40" s="279"/>
    </row>
    <row r="41" spans="2:24">
      <c r="B41" s="277"/>
      <c r="C41" s="278"/>
      <c r="D41" s="278"/>
      <c r="E41" s="278"/>
      <c r="F41" s="278"/>
      <c r="G41" s="278"/>
      <c r="H41" s="278"/>
      <c r="I41" s="278"/>
      <c r="J41" s="278"/>
      <c r="K41" s="278"/>
      <c r="L41" s="278"/>
      <c r="M41" s="278"/>
      <c r="N41" s="278"/>
      <c r="O41" s="278"/>
      <c r="P41" s="278"/>
      <c r="Q41" s="278"/>
      <c r="R41" s="278"/>
      <c r="S41" s="278"/>
      <c r="T41" s="278"/>
      <c r="U41" s="278"/>
      <c r="V41" s="278"/>
      <c r="W41" s="278"/>
      <c r="X41" s="279"/>
    </row>
    <row r="42" spans="2:24">
      <c r="B42" s="277"/>
      <c r="C42" s="278"/>
      <c r="D42" s="278"/>
      <c r="E42" s="278"/>
      <c r="F42" s="278"/>
      <c r="G42" s="278"/>
      <c r="H42" s="278"/>
      <c r="I42" s="278"/>
      <c r="J42" s="278"/>
      <c r="K42" s="278"/>
      <c r="L42" s="278"/>
      <c r="M42" s="278"/>
      <c r="N42" s="278"/>
      <c r="O42" s="278"/>
      <c r="P42" s="278"/>
      <c r="Q42" s="278"/>
      <c r="R42" s="278"/>
      <c r="S42" s="278"/>
      <c r="T42" s="278"/>
      <c r="U42" s="278"/>
      <c r="V42" s="278"/>
      <c r="W42" s="278"/>
      <c r="X42" s="279"/>
    </row>
    <row r="43" spans="2:24">
      <c r="B43" s="277"/>
      <c r="C43" s="278"/>
      <c r="D43" s="278"/>
      <c r="E43" s="278"/>
      <c r="F43" s="278"/>
      <c r="G43" s="278"/>
      <c r="H43" s="278"/>
      <c r="I43" s="278"/>
      <c r="J43" s="278"/>
      <c r="K43" s="278"/>
      <c r="L43" s="278"/>
      <c r="M43" s="278"/>
      <c r="N43" s="278"/>
      <c r="O43" s="278"/>
      <c r="P43" s="278"/>
      <c r="Q43" s="278"/>
      <c r="R43" s="278"/>
      <c r="S43" s="278"/>
      <c r="T43" s="278"/>
      <c r="U43" s="278"/>
      <c r="V43" s="278"/>
      <c r="W43" s="278"/>
      <c r="X43" s="279"/>
    </row>
    <row r="44" spans="2:24">
      <c r="B44" s="280"/>
      <c r="C44" s="281"/>
      <c r="D44" s="281"/>
      <c r="E44" s="281"/>
      <c r="F44" s="281"/>
      <c r="G44" s="281"/>
      <c r="H44" s="281"/>
      <c r="I44" s="281"/>
      <c r="J44" s="281"/>
      <c r="K44" s="281"/>
      <c r="L44" s="281"/>
      <c r="M44" s="281"/>
      <c r="N44" s="281"/>
      <c r="O44" s="281"/>
      <c r="P44" s="281"/>
      <c r="Q44" s="281"/>
      <c r="R44" s="281"/>
      <c r="S44" s="281"/>
      <c r="T44" s="281"/>
      <c r="U44" s="281"/>
      <c r="V44" s="281"/>
      <c r="W44" s="281"/>
      <c r="X44" s="282"/>
    </row>
  </sheetData>
  <sheetProtection algorithmName="SHA-512" hashValue="oAymAEtg8DbCKhGS5y0NzO/pKvwphanWmMCwydYpWhvVLfNw66H1A76LDv+bEBUSgNLsrZ+u6oVyiMOM4SN0Hw==" saltValue="aY1BgP7LbOwmo32Qf1GKqw==" spinCount="100000" sheet="1" formatCells="0"/>
  <mergeCells count="21">
    <mergeCell ref="H11:J11"/>
    <mergeCell ref="K11:X11"/>
    <mergeCell ref="R5:X5"/>
    <mergeCell ref="H9:J9"/>
    <mergeCell ref="K9:X9"/>
    <mergeCell ref="H10:J10"/>
    <mergeCell ref="K10:X10"/>
    <mergeCell ref="I13:K13"/>
    <mergeCell ref="L13:X13"/>
    <mergeCell ref="I14:K14"/>
    <mergeCell ref="L14:X14"/>
    <mergeCell ref="I15:K15"/>
    <mergeCell ref="L15:X15"/>
    <mergeCell ref="A18:X18"/>
    <mergeCell ref="A23:Y23"/>
    <mergeCell ref="B31:X44"/>
    <mergeCell ref="B26:X29"/>
    <mergeCell ref="A21:X21"/>
    <mergeCell ref="B20:F20"/>
    <mergeCell ref="G20:H20"/>
    <mergeCell ref="I20:Q2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AK36"/>
  <sheetViews>
    <sheetView showGridLines="0" view="pageBreakPreview" zoomScale="75" zoomScaleNormal="100" zoomScaleSheetLayoutView="75" workbookViewId="0">
      <selection activeCell="AY49" sqref="AY49"/>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265</v>
      </c>
    </row>
    <row r="4" spans="1:37" ht="9.9499999999999993" customHeight="1"/>
    <row r="5" spans="1:37">
      <c r="R5" s="286" t="str">
        <f>IF(中止・廃止申請日="","",中止・廃止申請日)</f>
        <v/>
      </c>
      <c r="S5" s="286"/>
      <c r="T5" s="286"/>
      <c r="U5" s="286"/>
      <c r="V5" s="286"/>
      <c r="W5" s="286"/>
      <c r="X5" s="286"/>
      <c r="AK5" s="3"/>
    </row>
    <row r="6" spans="1:37" ht="20.100000000000001" customHeight="1">
      <c r="A6" s="20" t="s">
        <v>42</v>
      </c>
      <c r="E6" s="21"/>
    </row>
    <row r="9" spans="1:37" ht="21" customHeight="1">
      <c r="H9" s="155" t="s">
        <v>0</v>
      </c>
      <c r="I9" s="155"/>
      <c r="J9" s="155"/>
      <c r="K9" s="158" t="str">
        <f>IF(住所="","",住所)</f>
        <v/>
      </c>
      <c r="L9" s="158"/>
      <c r="M9" s="158"/>
      <c r="N9" s="158"/>
      <c r="O9" s="158"/>
      <c r="P9" s="158"/>
      <c r="Q9" s="158"/>
      <c r="R9" s="158"/>
      <c r="S9" s="158"/>
      <c r="T9" s="158"/>
      <c r="U9" s="158"/>
      <c r="V9" s="158"/>
      <c r="W9" s="158"/>
      <c r="X9" s="158"/>
    </row>
    <row r="10" spans="1:37" ht="21" customHeight="1">
      <c r="H10" s="155" t="s">
        <v>10</v>
      </c>
      <c r="I10" s="155"/>
      <c r="J10" s="155"/>
      <c r="K10" s="158" t="str">
        <f>IF(名称="","",名称)</f>
        <v/>
      </c>
      <c r="L10" s="158"/>
      <c r="M10" s="158"/>
      <c r="N10" s="158"/>
      <c r="O10" s="158"/>
      <c r="P10" s="158"/>
      <c r="Q10" s="158"/>
      <c r="R10" s="158"/>
      <c r="S10" s="158"/>
      <c r="T10" s="158"/>
      <c r="U10" s="158"/>
      <c r="V10" s="158"/>
      <c r="W10" s="158"/>
      <c r="X10" s="158"/>
    </row>
    <row r="11" spans="1:37" ht="21" customHeight="1">
      <c r="H11" s="155" t="s">
        <v>12</v>
      </c>
      <c r="I11" s="155"/>
      <c r="J11" s="155"/>
      <c r="K11" s="159" t="str">
        <f>IF(代表者氏名="","",代表者役職&amp;"　"&amp;代表者氏名&amp;"")</f>
        <v/>
      </c>
      <c r="L11" s="159"/>
      <c r="M11" s="159"/>
      <c r="N11" s="159"/>
      <c r="O11" s="159"/>
      <c r="P11" s="159"/>
      <c r="Q11" s="159"/>
      <c r="R11" s="159"/>
      <c r="S11" s="159"/>
      <c r="T11" s="159"/>
      <c r="U11" s="159"/>
      <c r="V11" s="159"/>
      <c r="W11" s="159"/>
      <c r="X11" s="159"/>
    </row>
    <row r="12" spans="1:37" ht="9.9499999999999993" customHeight="1"/>
    <row r="13" spans="1:37" ht="21" customHeight="1">
      <c r="I13" s="158" t="s">
        <v>6</v>
      </c>
      <c r="J13" s="158"/>
      <c r="K13" s="158"/>
      <c r="L13" s="158" t="str">
        <f>IF(担当者氏名="","",担当者役職&amp;"　"&amp;担当者氏名)</f>
        <v/>
      </c>
      <c r="M13" s="158"/>
      <c r="N13" s="158"/>
      <c r="O13" s="158"/>
      <c r="P13" s="158"/>
      <c r="Q13" s="158"/>
      <c r="R13" s="158"/>
      <c r="S13" s="158"/>
      <c r="T13" s="158"/>
      <c r="U13" s="158"/>
      <c r="V13" s="158"/>
      <c r="W13" s="158"/>
      <c r="X13" s="158"/>
    </row>
    <row r="14" spans="1:37" ht="21" customHeight="1">
      <c r="I14" s="158" t="s">
        <v>5</v>
      </c>
      <c r="J14" s="158"/>
      <c r="K14" s="158"/>
      <c r="L14" s="158" t="str">
        <f>IF(担当者電話番号="","",担当者電話番号)</f>
        <v/>
      </c>
      <c r="M14" s="158"/>
      <c r="N14" s="158"/>
      <c r="O14" s="158"/>
      <c r="P14" s="158"/>
      <c r="Q14" s="158"/>
      <c r="R14" s="158"/>
      <c r="S14" s="158"/>
      <c r="T14" s="158"/>
      <c r="U14" s="158"/>
      <c r="V14" s="158"/>
      <c r="W14" s="158"/>
      <c r="X14" s="158"/>
    </row>
    <row r="15" spans="1:37" ht="21" customHeight="1">
      <c r="I15" s="158" t="s">
        <v>9</v>
      </c>
      <c r="J15" s="158"/>
      <c r="K15" s="158"/>
      <c r="L15" s="158" t="str">
        <f>IF(ISBLANK(メールアドレス),"",メールアドレス)</f>
        <v/>
      </c>
      <c r="M15" s="158"/>
      <c r="N15" s="158"/>
      <c r="O15" s="158"/>
      <c r="P15" s="158"/>
      <c r="Q15" s="158"/>
      <c r="R15" s="158"/>
      <c r="S15" s="158"/>
      <c r="T15" s="158"/>
      <c r="U15" s="158"/>
      <c r="V15" s="158"/>
      <c r="W15" s="158"/>
      <c r="X15" s="158"/>
    </row>
    <row r="18" spans="1:25" ht="19.5" customHeight="1">
      <c r="A18" s="246" t="s">
        <v>224</v>
      </c>
      <c r="B18" s="246"/>
      <c r="C18" s="246"/>
      <c r="D18" s="246"/>
      <c r="E18" s="246"/>
      <c r="F18" s="246"/>
      <c r="G18" s="246"/>
      <c r="H18" s="246"/>
      <c r="I18" s="246"/>
      <c r="J18" s="246"/>
      <c r="K18" s="246"/>
      <c r="L18" s="246"/>
      <c r="M18" s="246"/>
      <c r="N18" s="246"/>
      <c r="O18" s="246"/>
      <c r="P18" s="246"/>
      <c r="Q18" s="246"/>
      <c r="R18" s="246"/>
      <c r="S18" s="246"/>
      <c r="T18" s="246"/>
      <c r="U18" s="246"/>
      <c r="V18" s="246"/>
      <c r="W18" s="246"/>
      <c r="X18" s="246"/>
    </row>
    <row r="19" spans="1:25" ht="19.5" customHeight="1">
      <c r="E19" s="42"/>
      <c r="F19" s="42"/>
      <c r="G19" s="42"/>
      <c r="H19" s="42"/>
      <c r="I19" s="42"/>
      <c r="J19" s="42" t="str">
        <f>M22</f>
        <v>中止・廃止</v>
      </c>
      <c r="K19" s="42"/>
      <c r="L19" s="42"/>
      <c r="M19" s="42" t="s">
        <v>225</v>
      </c>
      <c r="N19" s="42"/>
      <c r="O19" s="42"/>
      <c r="P19" s="42"/>
      <c r="Q19" s="42"/>
      <c r="R19" s="42"/>
      <c r="S19" s="42"/>
      <c r="T19" s="42"/>
      <c r="U19" s="42"/>
      <c r="V19" s="42"/>
      <c r="W19" s="42"/>
      <c r="X19" s="42"/>
    </row>
    <row r="20" spans="1:25" ht="17.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row>
    <row r="21" spans="1:25">
      <c r="B21" s="283" t="str">
        <f>IF(当初交付決定日="","",当初交付決定日)</f>
        <v/>
      </c>
      <c r="C21" s="283"/>
      <c r="D21" s="283"/>
      <c r="E21" s="283"/>
      <c r="F21" s="283"/>
      <c r="G21" s="284" t="s">
        <v>131</v>
      </c>
      <c r="H21" s="284"/>
      <c r="I21" s="285" t="str">
        <f>IF(当初文書番号="","",当初文書番号)</f>
        <v/>
      </c>
      <c r="J21" s="285"/>
      <c r="K21" s="285"/>
      <c r="L21" s="285"/>
      <c r="M21" s="285"/>
      <c r="N21" s="285"/>
      <c r="O21" s="285"/>
      <c r="P21" s="285"/>
      <c r="Q21" s="285"/>
      <c r="R21" s="20" t="s">
        <v>132</v>
      </c>
    </row>
    <row r="22" spans="1:25" ht="17.45" customHeight="1">
      <c r="A22" s="4" t="s">
        <v>134</v>
      </c>
      <c r="B22" s="4"/>
      <c r="C22" s="4"/>
      <c r="D22" s="4"/>
      <c r="E22" s="4"/>
      <c r="F22" s="4"/>
      <c r="G22" s="4"/>
      <c r="H22" s="4"/>
      <c r="I22" s="4"/>
      <c r="M22" s="287" t="s">
        <v>101</v>
      </c>
      <c r="N22" s="287"/>
      <c r="O22" s="287"/>
      <c r="P22" s="287"/>
      <c r="R22" s="4" t="s">
        <v>133</v>
      </c>
      <c r="S22" s="4"/>
      <c r="T22" s="4"/>
      <c r="U22" s="4"/>
      <c r="V22" s="4"/>
      <c r="W22" s="4"/>
      <c r="X22" s="4"/>
    </row>
    <row r="23" spans="1:25" ht="17.45" customHeight="1">
      <c r="A23" s="4" t="s">
        <v>266</v>
      </c>
      <c r="B23" s="4"/>
      <c r="C23" s="4"/>
      <c r="D23" s="4"/>
      <c r="E23" s="4"/>
      <c r="F23" s="4"/>
      <c r="G23" s="4"/>
      <c r="H23" s="4"/>
      <c r="I23" s="4"/>
      <c r="J23" s="4"/>
      <c r="K23" s="4"/>
      <c r="P23" s="4"/>
      <c r="Q23" s="4"/>
      <c r="R23" s="4"/>
      <c r="S23" s="4"/>
      <c r="T23" s="4"/>
      <c r="U23" s="4"/>
      <c r="V23" s="4"/>
      <c r="W23" s="4"/>
      <c r="X23" s="4"/>
    </row>
    <row r="25" spans="1:25">
      <c r="A25" s="161" t="s">
        <v>11</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row>
    <row r="26" spans="1:25" ht="9.9499999999999993"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c r="A27" s="28" t="s">
        <v>75</v>
      </c>
    </row>
    <row r="28" spans="1:25">
      <c r="A28" s="25"/>
      <c r="B28" s="274"/>
      <c r="C28" s="275"/>
      <c r="D28" s="275"/>
      <c r="E28" s="275"/>
      <c r="F28" s="275"/>
      <c r="G28" s="275"/>
      <c r="H28" s="275"/>
      <c r="I28" s="275"/>
      <c r="J28" s="275"/>
      <c r="K28" s="275"/>
      <c r="L28" s="275"/>
      <c r="M28" s="275"/>
      <c r="N28" s="275"/>
      <c r="O28" s="275"/>
      <c r="P28" s="275"/>
      <c r="Q28" s="275"/>
      <c r="R28" s="275"/>
      <c r="S28" s="275"/>
      <c r="T28" s="275"/>
      <c r="U28" s="275"/>
      <c r="V28" s="275"/>
      <c r="W28" s="275"/>
      <c r="X28" s="276"/>
    </row>
    <row r="29" spans="1:25">
      <c r="A29" s="25"/>
      <c r="B29" s="277"/>
      <c r="C29" s="278"/>
      <c r="D29" s="278"/>
      <c r="E29" s="278"/>
      <c r="F29" s="278"/>
      <c r="G29" s="278"/>
      <c r="H29" s="278"/>
      <c r="I29" s="278"/>
      <c r="J29" s="278"/>
      <c r="K29" s="278"/>
      <c r="L29" s="278"/>
      <c r="M29" s="278"/>
      <c r="N29" s="278"/>
      <c r="O29" s="278"/>
      <c r="P29" s="278"/>
      <c r="Q29" s="278"/>
      <c r="R29" s="278"/>
      <c r="S29" s="278"/>
      <c r="T29" s="278"/>
      <c r="U29" s="278"/>
      <c r="V29" s="278"/>
      <c r="W29" s="278"/>
      <c r="X29" s="279"/>
    </row>
    <row r="30" spans="1:25">
      <c r="A30" s="25"/>
      <c r="B30" s="277"/>
      <c r="C30" s="278"/>
      <c r="D30" s="278"/>
      <c r="E30" s="278"/>
      <c r="F30" s="278"/>
      <c r="G30" s="278"/>
      <c r="H30" s="278"/>
      <c r="I30" s="278"/>
      <c r="J30" s="278"/>
      <c r="K30" s="278"/>
      <c r="L30" s="278"/>
      <c r="M30" s="278"/>
      <c r="N30" s="278"/>
      <c r="O30" s="278"/>
      <c r="P30" s="278"/>
      <c r="Q30" s="278"/>
      <c r="R30" s="278"/>
      <c r="S30" s="278"/>
      <c r="T30" s="278"/>
      <c r="U30" s="278"/>
      <c r="V30" s="278"/>
      <c r="W30" s="278"/>
      <c r="X30" s="279"/>
    </row>
    <row r="31" spans="1:25">
      <c r="A31" s="25"/>
      <c r="B31" s="280"/>
      <c r="C31" s="281"/>
      <c r="D31" s="281"/>
      <c r="E31" s="281"/>
      <c r="F31" s="281"/>
      <c r="G31" s="281"/>
      <c r="H31" s="281"/>
      <c r="I31" s="281"/>
      <c r="J31" s="281"/>
      <c r="K31" s="281"/>
      <c r="L31" s="281"/>
      <c r="M31" s="281"/>
      <c r="N31" s="281"/>
      <c r="O31" s="281"/>
      <c r="P31" s="281"/>
      <c r="Q31" s="281"/>
      <c r="R31" s="281"/>
      <c r="S31" s="281"/>
      <c r="T31" s="281"/>
      <c r="U31" s="281"/>
      <c r="V31" s="281"/>
      <c r="W31" s="281"/>
      <c r="X31" s="282"/>
    </row>
    <row r="32" spans="1:25">
      <c r="A32" s="43" t="s">
        <v>76</v>
      </c>
    </row>
    <row r="33" spans="2:24">
      <c r="B33" s="274"/>
      <c r="C33" s="275"/>
      <c r="D33" s="275"/>
      <c r="E33" s="275"/>
      <c r="F33" s="275"/>
      <c r="G33" s="275"/>
      <c r="H33" s="275"/>
      <c r="I33" s="275"/>
      <c r="J33" s="275"/>
      <c r="K33" s="275"/>
      <c r="L33" s="275"/>
      <c r="M33" s="275"/>
      <c r="N33" s="275"/>
      <c r="O33" s="275"/>
      <c r="P33" s="275"/>
      <c r="Q33" s="275"/>
      <c r="R33" s="275"/>
      <c r="S33" s="275"/>
      <c r="T33" s="275"/>
      <c r="U33" s="275"/>
      <c r="V33" s="275"/>
      <c r="W33" s="275"/>
      <c r="X33" s="276"/>
    </row>
    <row r="34" spans="2:24">
      <c r="B34" s="277"/>
      <c r="C34" s="278"/>
      <c r="D34" s="278"/>
      <c r="E34" s="278"/>
      <c r="F34" s="278"/>
      <c r="G34" s="278"/>
      <c r="H34" s="278"/>
      <c r="I34" s="278"/>
      <c r="J34" s="278"/>
      <c r="K34" s="278"/>
      <c r="L34" s="278"/>
      <c r="M34" s="278"/>
      <c r="N34" s="278"/>
      <c r="O34" s="278"/>
      <c r="P34" s="278"/>
      <c r="Q34" s="278"/>
      <c r="R34" s="278"/>
      <c r="S34" s="278"/>
      <c r="T34" s="278"/>
      <c r="U34" s="278"/>
      <c r="V34" s="278"/>
      <c r="W34" s="278"/>
      <c r="X34" s="279"/>
    </row>
    <row r="35" spans="2:24">
      <c r="B35" s="277"/>
      <c r="C35" s="278"/>
      <c r="D35" s="278"/>
      <c r="E35" s="278"/>
      <c r="F35" s="278"/>
      <c r="G35" s="278"/>
      <c r="H35" s="278"/>
      <c r="I35" s="278"/>
      <c r="J35" s="278"/>
      <c r="K35" s="278"/>
      <c r="L35" s="278"/>
      <c r="M35" s="278"/>
      <c r="N35" s="278"/>
      <c r="O35" s="278"/>
      <c r="P35" s="278"/>
      <c r="Q35" s="278"/>
      <c r="R35" s="278"/>
      <c r="S35" s="278"/>
      <c r="T35" s="278"/>
      <c r="U35" s="278"/>
      <c r="V35" s="278"/>
      <c r="W35" s="278"/>
      <c r="X35" s="279"/>
    </row>
    <row r="36" spans="2:24">
      <c r="B36" s="280"/>
      <c r="C36" s="281"/>
      <c r="D36" s="281"/>
      <c r="E36" s="281"/>
      <c r="F36" s="281"/>
      <c r="G36" s="281"/>
      <c r="H36" s="281"/>
      <c r="I36" s="281"/>
      <c r="J36" s="281"/>
      <c r="K36" s="281"/>
      <c r="L36" s="281"/>
      <c r="M36" s="281"/>
      <c r="N36" s="281"/>
      <c r="O36" s="281"/>
      <c r="P36" s="281"/>
      <c r="Q36" s="281"/>
      <c r="R36" s="281"/>
      <c r="S36" s="281"/>
      <c r="T36" s="281"/>
      <c r="U36" s="281"/>
      <c r="V36" s="281"/>
      <c r="W36" s="281"/>
      <c r="X36" s="282"/>
    </row>
  </sheetData>
  <sheetProtection algorithmName="SHA-512" hashValue="a6TChah1D9hpbfniGcSuRrl07U7+km3XJESBpdSrZj68s7XVOD4IVOvUeLG+WpUOF5eHvOETKdDUzAbbYt9I2A==" saltValue="bvJj5MKl43QiGH+mUCfCaA==" spinCount="100000" sheet="1" formatCells="0"/>
  <mergeCells count="21">
    <mergeCell ref="H11:J11"/>
    <mergeCell ref="K11:X11"/>
    <mergeCell ref="R5:X5"/>
    <mergeCell ref="H9:J9"/>
    <mergeCell ref="K9:X9"/>
    <mergeCell ref="H10:J10"/>
    <mergeCell ref="K10:X10"/>
    <mergeCell ref="I13:K13"/>
    <mergeCell ref="L13:X13"/>
    <mergeCell ref="I14:K14"/>
    <mergeCell ref="L14:X14"/>
    <mergeCell ref="I15:K15"/>
    <mergeCell ref="L15:X15"/>
    <mergeCell ref="A18:X18"/>
    <mergeCell ref="A25:Y25"/>
    <mergeCell ref="B28:X31"/>
    <mergeCell ref="B33:X36"/>
    <mergeCell ref="M22:P22"/>
    <mergeCell ref="B21:F21"/>
    <mergeCell ref="G21:H21"/>
    <mergeCell ref="I21:Q21"/>
  </mergeCells>
  <phoneticPr fontId="2"/>
  <conditionalFormatting sqref="M22:P22">
    <cfRule type="expression" dxfId="0" priority="1">
      <formula>$M$22="中止・廃止"</formula>
    </cfRule>
  </conditionalFormatting>
  <dataValidations count="1">
    <dataValidation type="list" allowBlank="1" showInputMessage="1" showErrorMessage="1" sqref="M22:P22" xr:uid="{00000000-0002-0000-0E00-000000000000}">
      <formula1>"中止,廃止"</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AX47"/>
  <sheetViews>
    <sheetView showGridLines="0" view="pageBreakPreview" zoomScale="75" zoomScaleNormal="100" zoomScaleSheetLayoutView="75" workbookViewId="0">
      <selection activeCell="AY15" sqref="AY15:AY16"/>
    </sheetView>
  </sheetViews>
  <sheetFormatPr defaultColWidth="3.125" defaultRowHeight="14.25"/>
  <cols>
    <col min="1" max="1" width="3.125" style="20" customWidth="1"/>
    <col min="2" max="24" width="3.125" style="20"/>
    <col min="25" max="25" width="0.875" style="20" customWidth="1"/>
    <col min="26" max="16384" width="3.125" style="20"/>
  </cols>
  <sheetData>
    <row r="1" spans="1:50" ht="9.9499999999999993" customHeight="1"/>
    <row r="2" spans="1:50" ht="9.9499999999999993" customHeight="1">
      <c r="AX2" s="20" t="s">
        <v>83</v>
      </c>
    </row>
    <row r="3" spans="1:50">
      <c r="A3" s="20" t="s">
        <v>267</v>
      </c>
      <c r="AX3" s="20" t="s">
        <v>82</v>
      </c>
    </row>
    <row r="4" spans="1:50" ht="9.9499999999999993" customHeight="1">
      <c r="AX4" s="20" t="s">
        <v>84</v>
      </c>
    </row>
    <row r="5" spans="1:50">
      <c r="R5" s="286" t="str">
        <f>IF(遂行状況報告日="","",遂行状況報告日)</f>
        <v/>
      </c>
      <c r="S5" s="286"/>
      <c r="T5" s="286"/>
      <c r="U5" s="286"/>
      <c r="V5" s="286"/>
      <c r="W5" s="286"/>
      <c r="X5" s="286"/>
      <c r="AK5" s="3"/>
    </row>
    <row r="6" spans="1:50" ht="20.100000000000001" customHeight="1">
      <c r="A6" s="20" t="s">
        <v>42</v>
      </c>
      <c r="E6" s="21"/>
    </row>
    <row r="8" spans="1:50" ht="21" customHeight="1">
      <c r="H8" s="155" t="s">
        <v>0</v>
      </c>
      <c r="I8" s="155"/>
      <c r="J8" s="155"/>
      <c r="K8" s="158" t="str">
        <f>IF(住所="","",住所)</f>
        <v/>
      </c>
      <c r="L8" s="158"/>
      <c r="M8" s="158"/>
      <c r="N8" s="158"/>
      <c r="O8" s="158"/>
      <c r="P8" s="158"/>
      <c r="Q8" s="158"/>
      <c r="R8" s="158"/>
      <c r="S8" s="158"/>
      <c r="T8" s="158"/>
      <c r="U8" s="158"/>
      <c r="V8" s="158"/>
      <c r="W8" s="158"/>
      <c r="X8" s="158"/>
    </row>
    <row r="9" spans="1:50" ht="21" customHeight="1">
      <c r="H9" s="155" t="s">
        <v>10</v>
      </c>
      <c r="I9" s="155"/>
      <c r="J9" s="155"/>
      <c r="K9" s="158" t="str">
        <f>IF(名称="","",名称)</f>
        <v/>
      </c>
      <c r="L9" s="158"/>
      <c r="M9" s="158"/>
      <c r="N9" s="158"/>
      <c r="O9" s="158"/>
      <c r="P9" s="158"/>
      <c r="Q9" s="158"/>
      <c r="R9" s="158"/>
      <c r="S9" s="158"/>
      <c r="T9" s="158"/>
      <c r="U9" s="158"/>
      <c r="V9" s="158"/>
      <c r="W9" s="158"/>
      <c r="X9" s="158"/>
    </row>
    <row r="10" spans="1:50" ht="21" customHeight="1">
      <c r="H10" s="155" t="s">
        <v>12</v>
      </c>
      <c r="I10" s="155"/>
      <c r="J10" s="155"/>
      <c r="K10" s="159" t="str">
        <f>IF(代表者氏名="","",代表者役職&amp;"　"&amp;代表者氏名&amp;"")</f>
        <v/>
      </c>
      <c r="L10" s="159"/>
      <c r="M10" s="159"/>
      <c r="N10" s="159"/>
      <c r="O10" s="159"/>
      <c r="P10" s="159"/>
      <c r="Q10" s="159"/>
      <c r="R10" s="159"/>
      <c r="S10" s="159"/>
      <c r="T10" s="159"/>
      <c r="U10" s="159"/>
      <c r="V10" s="159"/>
      <c r="W10" s="159"/>
      <c r="X10" s="159"/>
    </row>
    <row r="11" spans="1:50" ht="9.9499999999999993" customHeight="1"/>
    <row r="12" spans="1:50" ht="21" customHeight="1">
      <c r="I12" s="158" t="s">
        <v>6</v>
      </c>
      <c r="J12" s="158"/>
      <c r="K12" s="158"/>
      <c r="L12" s="158" t="str">
        <f>IF(担当者氏名="","",担当者役職&amp;"　"&amp;担当者氏名)</f>
        <v/>
      </c>
      <c r="M12" s="158"/>
      <c r="N12" s="158"/>
      <c r="O12" s="158"/>
      <c r="P12" s="158"/>
      <c r="Q12" s="158"/>
      <c r="R12" s="158"/>
      <c r="S12" s="158"/>
      <c r="T12" s="158"/>
      <c r="U12" s="158"/>
      <c r="V12" s="158"/>
      <c r="W12" s="158"/>
      <c r="X12" s="158"/>
    </row>
    <row r="13" spans="1:50" ht="21" customHeight="1">
      <c r="I13" s="158" t="s">
        <v>5</v>
      </c>
      <c r="J13" s="158"/>
      <c r="K13" s="158"/>
      <c r="L13" s="158" t="str">
        <f>IF(担当者電話番号="","",担当者電話番号)</f>
        <v/>
      </c>
      <c r="M13" s="158"/>
      <c r="N13" s="158"/>
      <c r="O13" s="158"/>
      <c r="P13" s="158"/>
      <c r="Q13" s="158"/>
      <c r="R13" s="158"/>
      <c r="S13" s="158"/>
      <c r="T13" s="158"/>
      <c r="U13" s="158"/>
      <c r="V13" s="158"/>
      <c r="W13" s="158"/>
      <c r="X13" s="158"/>
    </row>
    <row r="14" spans="1:50" ht="21" customHeight="1">
      <c r="I14" s="158" t="s">
        <v>9</v>
      </c>
      <c r="J14" s="158"/>
      <c r="K14" s="158"/>
      <c r="L14" s="158" t="str">
        <f>IF(ISBLANK(メールアドレス),"",メールアドレス)</f>
        <v/>
      </c>
      <c r="M14" s="158"/>
      <c r="N14" s="158"/>
      <c r="O14" s="158"/>
      <c r="P14" s="158"/>
      <c r="Q14" s="158"/>
      <c r="R14" s="158"/>
      <c r="S14" s="158"/>
      <c r="T14" s="158"/>
      <c r="U14" s="158"/>
      <c r="V14" s="158"/>
      <c r="W14" s="158"/>
      <c r="X14" s="158"/>
    </row>
    <row r="17" spans="1:25" ht="32.25" customHeight="1">
      <c r="A17" s="155" t="s">
        <v>226</v>
      </c>
      <c r="B17" s="156"/>
      <c r="C17" s="156"/>
      <c r="D17" s="156"/>
      <c r="E17" s="156"/>
      <c r="F17" s="156"/>
      <c r="G17" s="156"/>
      <c r="H17" s="156"/>
      <c r="I17" s="156"/>
      <c r="J17" s="156"/>
      <c r="K17" s="156"/>
      <c r="L17" s="156"/>
      <c r="M17" s="156"/>
      <c r="N17" s="156"/>
      <c r="O17" s="156"/>
      <c r="P17" s="156"/>
      <c r="Q17" s="156"/>
      <c r="R17" s="156"/>
      <c r="S17" s="156"/>
      <c r="T17" s="156"/>
      <c r="U17" s="156"/>
      <c r="V17" s="156"/>
      <c r="W17" s="156"/>
      <c r="X17" s="156"/>
    </row>
    <row r="18" spans="1:25" ht="10.5" customHeight="1">
      <c r="A18" s="40"/>
      <c r="B18" s="41"/>
      <c r="C18" s="41"/>
      <c r="D18" s="41"/>
      <c r="E18" s="41"/>
      <c r="F18" s="41"/>
      <c r="G18" s="41"/>
      <c r="H18" s="41"/>
      <c r="I18" s="41"/>
      <c r="J18" s="41"/>
      <c r="K18" s="41"/>
      <c r="L18" s="41"/>
      <c r="M18" s="41"/>
      <c r="N18" s="41"/>
      <c r="O18" s="41"/>
      <c r="P18" s="41"/>
      <c r="Q18" s="41"/>
      <c r="R18" s="41"/>
      <c r="S18" s="41"/>
      <c r="T18" s="41"/>
      <c r="U18" s="41"/>
      <c r="V18" s="41"/>
      <c r="W18" s="41"/>
      <c r="X18" s="41"/>
    </row>
    <row r="19" spans="1:25">
      <c r="B19" s="293" t="str">
        <f>IF(当初交付決定日="","",当初交付決定日)</f>
        <v/>
      </c>
      <c r="C19" s="293"/>
      <c r="D19" s="293"/>
      <c r="E19" s="293"/>
      <c r="F19" s="293"/>
      <c r="G19" s="284" t="s">
        <v>131</v>
      </c>
      <c r="H19" s="284"/>
      <c r="I19" s="285" t="str">
        <f>IF(当初文書番号="","",当初文書番号)</f>
        <v/>
      </c>
      <c r="J19" s="285"/>
      <c r="K19" s="285"/>
      <c r="L19" s="285"/>
      <c r="M19" s="285"/>
      <c r="N19" s="285"/>
      <c r="O19" s="285"/>
      <c r="P19" s="285"/>
      <c r="Q19" s="285"/>
      <c r="R19" s="20" t="s">
        <v>132</v>
      </c>
    </row>
    <row r="20" spans="1:25" ht="30.75" customHeight="1">
      <c r="A20" s="160" t="s">
        <v>268</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row>
    <row r="21" spans="1:25">
      <c r="A21" s="161" t="s">
        <v>11</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row>
    <row r="22" spans="1:25"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c r="A23" s="29" t="s">
        <v>34</v>
      </c>
    </row>
    <row r="24" spans="1:25" ht="24.75" customHeight="1">
      <c r="A24" s="25"/>
      <c r="B24" s="234" t="s">
        <v>78</v>
      </c>
      <c r="C24" s="234"/>
      <c r="D24" s="234" t="s">
        <v>79</v>
      </c>
      <c r="E24" s="234"/>
      <c r="F24" s="234"/>
      <c r="G24" s="234"/>
      <c r="H24" s="234"/>
      <c r="I24" s="234"/>
      <c r="J24" s="234"/>
      <c r="K24" s="234"/>
      <c r="L24" s="234"/>
      <c r="M24" s="234"/>
      <c r="N24" s="234"/>
      <c r="O24" s="292" t="s">
        <v>80</v>
      </c>
      <c r="P24" s="234"/>
      <c r="Q24" s="234"/>
      <c r="R24" s="234"/>
      <c r="S24" s="234"/>
      <c r="T24" s="234"/>
      <c r="U24" s="234" t="s">
        <v>81</v>
      </c>
      <c r="V24" s="234"/>
      <c r="W24" s="234"/>
      <c r="X24" s="234"/>
    </row>
    <row r="25" spans="1:25" ht="21.75" customHeight="1">
      <c r="A25" s="25"/>
      <c r="B25" s="234">
        <v>1</v>
      </c>
      <c r="C25" s="234"/>
      <c r="D25" s="288"/>
      <c r="E25" s="288"/>
      <c r="F25" s="288"/>
      <c r="G25" s="288"/>
      <c r="H25" s="288"/>
      <c r="I25" s="288"/>
      <c r="J25" s="288"/>
      <c r="K25" s="288"/>
      <c r="L25" s="288"/>
      <c r="M25" s="288"/>
      <c r="N25" s="288"/>
      <c r="O25" s="289"/>
      <c r="P25" s="289"/>
      <c r="Q25" s="289"/>
      <c r="R25" s="289"/>
      <c r="S25" s="289"/>
      <c r="T25" s="289"/>
      <c r="U25" s="290"/>
      <c r="V25" s="290"/>
      <c r="W25" s="290"/>
      <c r="X25" s="290"/>
    </row>
    <row r="26" spans="1:25" ht="21.75" customHeight="1">
      <c r="A26" s="25"/>
      <c r="B26" s="234">
        <v>2</v>
      </c>
      <c r="C26" s="234"/>
      <c r="D26" s="288"/>
      <c r="E26" s="288"/>
      <c r="F26" s="288"/>
      <c r="G26" s="288"/>
      <c r="H26" s="288"/>
      <c r="I26" s="288"/>
      <c r="J26" s="288"/>
      <c r="K26" s="288"/>
      <c r="L26" s="288"/>
      <c r="M26" s="288"/>
      <c r="N26" s="288"/>
      <c r="O26" s="289"/>
      <c r="P26" s="289"/>
      <c r="Q26" s="289"/>
      <c r="R26" s="289"/>
      <c r="S26" s="289"/>
      <c r="T26" s="289"/>
      <c r="U26" s="290"/>
      <c r="V26" s="290"/>
      <c r="W26" s="290"/>
      <c r="X26" s="290"/>
    </row>
    <row r="27" spans="1:25" ht="21.75" customHeight="1">
      <c r="A27" s="25"/>
      <c r="B27" s="234">
        <v>3</v>
      </c>
      <c r="C27" s="234"/>
      <c r="D27" s="288"/>
      <c r="E27" s="288"/>
      <c r="F27" s="288"/>
      <c r="G27" s="288"/>
      <c r="H27" s="288"/>
      <c r="I27" s="288"/>
      <c r="J27" s="288"/>
      <c r="K27" s="288"/>
      <c r="L27" s="288"/>
      <c r="M27" s="288"/>
      <c r="N27" s="288"/>
      <c r="O27" s="289"/>
      <c r="P27" s="289"/>
      <c r="Q27" s="289"/>
      <c r="R27" s="289"/>
      <c r="S27" s="289"/>
      <c r="T27" s="289"/>
      <c r="U27" s="290"/>
      <c r="V27" s="290"/>
      <c r="W27" s="290"/>
      <c r="X27" s="290"/>
    </row>
    <row r="28" spans="1:25" ht="21.75" customHeight="1">
      <c r="A28" s="25"/>
      <c r="B28" s="234">
        <v>4</v>
      </c>
      <c r="C28" s="234"/>
      <c r="D28" s="288"/>
      <c r="E28" s="288"/>
      <c r="F28" s="288"/>
      <c r="G28" s="288"/>
      <c r="H28" s="288"/>
      <c r="I28" s="288"/>
      <c r="J28" s="288"/>
      <c r="K28" s="288"/>
      <c r="L28" s="288"/>
      <c r="M28" s="288"/>
      <c r="N28" s="288"/>
      <c r="O28" s="289"/>
      <c r="P28" s="289"/>
      <c r="Q28" s="289"/>
      <c r="R28" s="289"/>
      <c r="S28" s="289"/>
      <c r="T28" s="289"/>
      <c r="U28" s="290"/>
      <c r="V28" s="290"/>
      <c r="W28" s="290"/>
      <c r="X28" s="290"/>
    </row>
    <row r="29" spans="1:25" ht="21.75" customHeight="1">
      <c r="A29" s="25"/>
      <c r="B29" s="234">
        <v>5</v>
      </c>
      <c r="C29" s="234"/>
      <c r="D29" s="288"/>
      <c r="E29" s="288"/>
      <c r="F29" s="288"/>
      <c r="G29" s="288"/>
      <c r="H29" s="288"/>
      <c r="I29" s="288"/>
      <c r="J29" s="288"/>
      <c r="K29" s="288"/>
      <c r="L29" s="288"/>
      <c r="M29" s="288"/>
      <c r="N29" s="288"/>
      <c r="O29" s="289"/>
      <c r="P29" s="289"/>
      <c r="Q29" s="289"/>
      <c r="R29" s="289"/>
      <c r="S29" s="289"/>
      <c r="T29" s="289"/>
      <c r="U29" s="290"/>
      <c r="V29" s="290"/>
      <c r="W29" s="290"/>
      <c r="X29" s="290"/>
    </row>
    <row r="30" spans="1:25" ht="21.75" hidden="1" customHeight="1">
      <c r="B30" s="234">
        <v>6</v>
      </c>
      <c r="C30" s="234"/>
      <c r="D30" s="288"/>
      <c r="E30" s="288"/>
      <c r="F30" s="288"/>
      <c r="G30" s="288"/>
      <c r="H30" s="288"/>
      <c r="I30" s="288"/>
      <c r="J30" s="288"/>
      <c r="K30" s="288"/>
      <c r="L30" s="288"/>
      <c r="M30" s="288"/>
      <c r="N30" s="288"/>
      <c r="O30" s="289"/>
      <c r="P30" s="289"/>
      <c r="Q30" s="289"/>
      <c r="R30" s="289"/>
      <c r="S30" s="289"/>
      <c r="T30" s="289"/>
      <c r="U30" s="290"/>
      <c r="V30" s="290"/>
      <c r="W30" s="290"/>
      <c r="X30" s="290"/>
    </row>
    <row r="31" spans="1:25" ht="21.75" hidden="1" customHeight="1">
      <c r="B31" s="234">
        <v>7</v>
      </c>
      <c r="C31" s="234"/>
      <c r="D31" s="288"/>
      <c r="E31" s="288"/>
      <c r="F31" s="288"/>
      <c r="G31" s="288"/>
      <c r="H31" s="288"/>
      <c r="I31" s="288"/>
      <c r="J31" s="288"/>
      <c r="K31" s="288"/>
      <c r="L31" s="288"/>
      <c r="M31" s="288"/>
      <c r="N31" s="288"/>
      <c r="O31" s="289"/>
      <c r="P31" s="289"/>
      <c r="Q31" s="289"/>
      <c r="R31" s="289"/>
      <c r="S31" s="289"/>
      <c r="T31" s="289"/>
      <c r="U31" s="290"/>
      <c r="V31" s="290"/>
      <c r="W31" s="290"/>
      <c r="X31" s="290"/>
    </row>
    <row r="32" spans="1:25" ht="21.75" hidden="1" customHeight="1">
      <c r="B32" s="234">
        <v>8</v>
      </c>
      <c r="C32" s="234"/>
      <c r="D32" s="288"/>
      <c r="E32" s="288"/>
      <c r="F32" s="288"/>
      <c r="G32" s="288"/>
      <c r="H32" s="288"/>
      <c r="I32" s="288"/>
      <c r="J32" s="288"/>
      <c r="K32" s="288"/>
      <c r="L32" s="288"/>
      <c r="M32" s="288"/>
      <c r="N32" s="288"/>
      <c r="O32" s="289"/>
      <c r="P32" s="289"/>
      <c r="Q32" s="289"/>
      <c r="R32" s="289"/>
      <c r="S32" s="289"/>
      <c r="T32" s="289"/>
      <c r="U32" s="290"/>
      <c r="V32" s="290"/>
      <c r="W32" s="290"/>
      <c r="X32" s="290"/>
    </row>
    <row r="33" spans="1:24" ht="21.75" hidden="1" customHeight="1">
      <c r="B33" s="234">
        <v>9</v>
      </c>
      <c r="C33" s="234"/>
      <c r="D33" s="288"/>
      <c r="E33" s="288"/>
      <c r="F33" s="288"/>
      <c r="G33" s="288"/>
      <c r="H33" s="288"/>
      <c r="I33" s="288"/>
      <c r="J33" s="288"/>
      <c r="K33" s="288"/>
      <c r="L33" s="288"/>
      <c r="M33" s="288"/>
      <c r="N33" s="288"/>
      <c r="O33" s="289"/>
      <c r="P33" s="289"/>
      <c r="Q33" s="289"/>
      <c r="R33" s="289"/>
      <c r="S33" s="289"/>
      <c r="T33" s="289"/>
      <c r="U33" s="290"/>
      <c r="V33" s="290"/>
      <c r="W33" s="290"/>
      <c r="X33" s="290"/>
    </row>
    <row r="34" spans="1:24" ht="21.75" hidden="1" customHeight="1">
      <c r="B34" s="234">
        <v>10</v>
      </c>
      <c r="C34" s="234"/>
      <c r="D34" s="288"/>
      <c r="E34" s="288"/>
      <c r="F34" s="288"/>
      <c r="G34" s="288"/>
      <c r="H34" s="288"/>
      <c r="I34" s="288"/>
      <c r="J34" s="288"/>
      <c r="K34" s="288"/>
      <c r="L34" s="288"/>
      <c r="M34" s="288"/>
      <c r="N34" s="288"/>
      <c r="O34" s="289"/>
      <c r="P34" s="289"/>
      <c r="Q34" s="289"/>
      <c r="R34" s="289"/>
      <c r="S34" s="289"/>
      <c r="T34" s="289"/>
      <c r="U34" s="290"/>
      <c r="V34" s="290"/>
      <c r="W34" s="290"/>
      <c r="X34" s="290"/>
    </row>
    <row r="35" spans="1:24" ht="21.75" hidden="1" customHeight="1">
      <c r="B35" s="234">
        <v>11</v>
      </c>
      <c r="C35" s="234"/>
      <c r="D35" s="288"/>
      <c r="E35" s="288"/>
      <c r="F35" s="288"/>
      <c r="G35" s="288"/>
      <c r="H35" s="288"/>
      <c r="I35" s="288"/>
      <c r="J35" s="288"/>
      <c r="K35" s="288"/>
      <c r="L35" s="288"/>
      <c r="M35" s="288"/>
      <c r="N35" s="288"/>
      <c r="O35" s="289"/>
      <c r="P35" s="289"/>
      <c r="Q35" s="289"/>
      <c r="R35" s="289"/>
      <c r="S35" s="289"/>
      <c r="T35" s="289"/>
      <c r="U35" s="290"/>
      <c r="V35" s="290"/>
      <c r="W35" s="290"/>
      <c r="X35" s="290"/>
    </row>
    <row r="36" spans="1:24" ht="21.75" hidden="1" customHeight="1">
      <c r="B36" s="234">
        <v>12</v>
      </c>
      <c r="C36" s="234"/>
      <c r="D36" s="288"/>
      <c r="E36" s="288"/>
      <c r="F36" s="288"/>
      <c r="G36" s="288"/>
      <c r="H36" s="288"/>
      <c r="I36" s="288"/>
      <c r="J36" s="288"/>
      <c r="K36" s="288"/>
      <c r="L36" s="288"/>
      <c r="M36" s="288"/>
      <c r="N36" s="288"/>
      <c r="O36" s="289"/>
      <c r="P36" s="289"/>
      <c r="Q36" s="289"/>
      <c r="R36" s="289"/>
      <c r="S36" s="289"/>
      <c r="T36" s="289"/>
      <c r="U36" s="290"/>
      <c r="V36" s="290"/>
      <c r="W36" s="290"/>
      <c r="X36" s="290"/>
    </row>
    <row r="37" spans="1:24" ht="21.75" hidden="1" customHeight="1">
      <c r="B37" s="234">
        <v>13</v>
      </c>
      <c r="C37" s="234"/>
      <c r="D37" s="288"/>
      <c r="E37" s="288"/>
      <c r="F37" s="288"/>
      <c r="G37" s="288"/>
      <c r="H37" s="288"/>
      <c r="I37" s="288"/>
      <c r="J37" s="288"/>
      <c r="K37" s="288"/>
      <c r="L37" s="288"/>
      <c r="M37" s="288"/>
      <c r="N37" s="288"/>
      <c r="O37" s="289"/>
      <c r="P37" s="289"/>
      <c r="Q37" s="289"/>
      <c r="R37" s="289"/>
      <c r="S37" s="289"/>
      <c r="T37" s="289"/>
      <c r="U37" s="290"/>
      <c r="V37" s="290"/>
      <c r="W37" s="290"/>
      <c r="X37" s="290"/>
    </row>
    <row r="38" spans="1:24" ht="21.75" hidden="1" customHeight="1">
      <c r="B38" s="234">
        <v>14</v>
      </c>
      <c r="C38" s="234"/>
      <c r="D38" s="288"/>
      <c r="E38" s="288"/>
      <c r="F38" s="288"/>
      <c r="G38" s="288"/>
      <c r="H38" s="288"/>
      <c r="I38" s="288"/>
      <c r="J38" s="288"/>
      <c r="K38" s="288"/>
      <c r="L38" s="288"/>
      <c r="M38" s="288"/>
      <c r="N38" s="288"/>
      <c r="O38" s="289"/>
      <c r="P38" s="289"/>
      <c r="Q38" s="289"/>
      <c r="R38" s="289"/>
      <c r="S38" s="289"/>
      <c r="T38" s="289"/>
      <c r="U38" s="290"/>
      <c r="V38" s="290"/>
      <c r="W38" s="290"/>
      <c r="X38" s="290"/>
    </row>
    <row r="39" spans="1:24" ht="21.75" hidden="1" customHeight="1">
      <c r="B39" s="234">
        <v>15</v>
      </c>
      <c r="C39" s="234"/>
      <c r="D39" s="288"/>
      <c r="E39" s="288"/>
      <c r="F39" s="288"/>
      <c r="G39" s="288"/>
      <c r="H39" s="288"/>
      <c r="I39" s="288"/>
      <c r="J39" s="288"/>
      <c r="K39" s="288"/>
      <c r="L39" s="288"/>
      <c r="M39" s="288"/>
      <c r="N39" s="288"/>
      <c r="O39" s="289"/>
      <c r="P39" s="289"/>
      <c r="Q39" s="289"/>
      <c r="R39" s="289"/>
      <c r="S39" s="289"/>
      <c r="T39" s="289"/>
      <c r="U39" s="290"/>
      <c r="V39" s="290"/>
      <c r="W39" s="290"/>
      <c r="X39" s="290"/>
    </row>
    <row r="40" spans="1:24" ht="31.5" customHeight="1">
      <c r="A40" s="25"/>
      <c r="B40" s="291" t="s">
        <v>85</v>
      </c>
      <c r="C40" s="291"/>
      <c r="D40" s="291"/>
      <c r="E40" s="291"/>
      <c r="F40" s="291"/>
      <c r="G40" s="291"/>
      <c r="H40" s="291"/>
      <c r="I40" s="291"/>
      <c r="J40" s="291"/>
      <c r="K40" s="291"/>
      <c r="L40" s="291"/>
      <c r="M40" s="291"/>
      <c r="N40" s="291"/>
      <c r="O40" s="291"/>
      <c r="P40" s="291"/>
      <c r="Q40" s="291"/>
      <c r="R40" s="291"/>
      <c r="S40" s="291"/>
      <c r="T40" s="291"/>
      <c r="U40" s="291"/>
      <c r="V40" s="291"/>
      <c r="W40" s="291"/>
      <c r="X40" s="291"/>
    </row>
    <row r="41" spans="1:24" ht="8.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5.95" customHeight="1">
      <c r="A42" s="29" t="s">
        <v>87</v>
      </c>
      <c r="B42" s="25"/>
      <c r="C42" s="25"/>
      <c r="D42" s="25"/>
      <c r="E42" s="25"/>
      <c r="F42" s="25"/>
      <c r="G42" s="25"/>
      <c r="H42" s="25"/>
      <c r="I42" s="25"/>
      <c r="J42" s="25"/>
      <c r="K42" s="25"/>
      <c r="L42" s="25"/>
      <c r="M42" s="25"/>
      <c r="N42" s="25"/>
      <c r="O42" s="25"/>
      <c r="P42" s="25"/>
      <c r="Q42" s="25"/>
      <c r="R42" s="25"/>
      <c r="S42" s="25"/>
      <c r="T42" s="25"/>
      <c r="U42" s="25"/>
      <c r="V42" s="25"/>
      <c r="W42" s="25"/>
      <c r="X42" s="25"/>
    </row>
    <row r="43" spans="1:24" ht="15.95" customHeight="1">
      <c r="A43" s="44" t="s">
        <v>86</v>
      </c>
      <c r="B43" s="25"/>
      <c r="C43" s="25"/>
      <c r="D43" s="25"/>
      <c r="E43" s="25"/>
      <c r="F43" s="25"/>
      <c r="G43" s="25"/>
      <c r="H43" s="25"/>
      <c r="I43" s="25"/>
      <c r="J43" s="25"/>
      <c r="K43" s="25"/>
      <c r="L43" s="25"/>
      <c r="M43" s="25"/>
      <c r="N43" s="25"/>
      <c r="O43" s="25"/>
      <c r="P43" s="25"/>
      <c r="Q43" s="25"/>
      <c r="R43" s="25"/>
      <c r="S43" s="25"/>
      <c r="T43" s="25"/>
      <c r="U43" s="25"/>
      <c r="V43" s="25"/>
      <c r="W43" s="25"/>
      <c r="X43" s="25"/>
    </row>
    <row r="44" spans="1:24">
      <c r="B44" s="274"/>
      <c r="C44" s="275"/>
      <c r="D44" s="275"/>
      <c r="E44" s="275"/>
      <c r="F44" s="275"/>
      <c r="G44" s="275"/>
      <c r="H44" s="275"/>
      <c r="I44" s="275"/>
      <c r="J44" s="275"/>
      <c r="K44" s="275"/>
      <c r="L44" s="275"/>
      <c r="M44" s="275"/>
      <c r="N44" s="275"/>
      <c r="O44" s="275"/>
      <c r="P44" s="275"/>
      <c r="Q44" s="275"/>
      <c r="R44" s="275"/>
      <c r="S44" s="275"/>
      <c r="T44" s="275"/>
      <c r="U44" s="275"/>
      <c r="V44" s="275"/>
      <c r="W44" s="275"/>
      <c r="X44" s="276"/>
    </row>
    <row r="45" spans="1:24">
      <c r="B45" s="277"/>
      <c r="C45" s="278"/>
      <c r="D45" s="278"/>
      <c r="E45" s="278"/>
      <c r="F45" s="278"/>
      <c r="G45" s="278"/>
      <c r="H45" s="278"/>
      <c r="I45" s="278"/>
      <c r="J45" s="278"/>
      <c r="K45" s="278"/>
      <c r="L45" s="278"/>
      <c r="M45" s="278"/>
      <c r="N45" s="278"/>
      <c r="O45" s="278"/>
      <c r="P45" s="278"/>
      <c r="Q45" s="278"/>
      <c r="R45" s="278"/>
      <c r="S45" s="278"/>
      <c r="T45" s="278"/>
      <c r="U45" s="278"/>
      <c r="V45" s="278"/>
      <c r="W45" s="278"/>
      <c r="X45" s="279"/>
    </row>
    <row r="46" spans="1:24">
      <c r="B46" s="277"/>
      <c r="C46" s="278"/>
      <c r="D46" s="278"/>
      <c r="E46" s="278"/>
      <c r="F46" s="278"/>
      <c r="G46" s="278"/>
      <c r="H46" s="278"/>
      <c r="I46" s="278"/>
      <c r="J46" s="278"/>
      <c r="K46" s="278"/>
      <c r="L46" s="278"/>
      <c r="M46" s="278"/>
      <c r="N46" s="278"/>
      <c r="O46" s="278"/>
      <c r="P46" s="278"/>
      <c r="Q46" s="278"/>
      <c r="R46" s="278"/>
      <c r="S46" s="278"/>
      <c r="T46" s="278"/>
      <c r="U46" s="278"/>
      <c r="V46" s="278"/>
      <c r="W46" s="278"/>
      <c r="X46" s="279"/>
    </row>
    <row r="47" spans="1:24">
      <c r="B47" s="280"/>
      <c r="C47" s="281"/>
      <c r="D47" s="281"/>
      <c r="E47" s="281"/>
      <c r="F47" s="281"/>
      <c r="G47" s="281"/>
      <c r="H47" s="281"/>
      <c r="I47" s="281"/>
      <c r="J47" s="281"/>
      <c r="K47" s="281"/>
      <c r="L47" s="281"/>
      <c r="M47" s="281"/>
      <c r="N47" s="281"/>
      <c r="O47" s="281"/>
      <c r="P47" s="281"/>
      <c r="Q47" s="281"/>
      <c r="R47" s="281"/>
      <c r="S47" s="281"/>
      <c r="T47" s="281"/>
      <c r="U47" s="281"/>
      <c r="V47" s="281"/>
      <c r="W47" s="281"/>
      <c r="X47" s="282"/>
    </row>
  </sheetData>
  <sheetProtection algorithmName="SHA-512" hashValue="6E5cMCQLnAXga2pHr3Znult+adiSNAmckDIocHMbBaTnTFm3DFbBdenjIeHFN9xkGJDx4u5eRllkSlHSEsoZpA==" saltValue="oy+8vrmKaVTZNJAIoxyr3g==" spinCount="100000" sheet="1" formatCells="0"/>
  <mergeCells count="85">
    <mergeCell ref="B39:C39"/>
    <mergeCell ref="D39:N39"/>
    <mergeCell ref="O39:T39"/>
    <mergeCell ref="U39:X39"/>
    <mergeCell ref="B35:C35"/>
    <mergeCell ref="D35:N35"/>
    <mergeCell ref="O35:T35"/>
    <mergeCell ref="U35:X35"/>
    <mergeCell ref="B36:C36"/>
    <mergeCell ref="D36:N36"/>
    <mergeCell ref="O36:T36"/>
    <mergeCell ref="U36:X36"/>
    <mergeCell ref="B37:C37"/>
    <mergeCell ref="D37:N37"/>
    <mergeCell ref="O37:T37"/>
    <mergeCell ref="U37:X37"/>
    <mergeCell ref="B38:C38"/>
    <mergeCell ref="D38:N38"/>
    <mergeCell ref="O38:T38"/>
    <mergeCell ref="U38:X38"/>
    <mergeCell ref="B34:C34"/>
    <mergeCell ref="D34:N34"/>
    <mergeCell ref="O34:T34"/>
    <mergeCell ref="U34:X34"/>
    <mergeCell ref="O31:T31"/>
    <mergeCell ref="U31:X31"/>
    <mergeCell ref="B32:C32"/>
    <mergeCell ref="D32:N32"/>
    <mergeCell ref="O32:T32"/>
    <mergeCell ref="U32:X32"/>
    <mergeCell ref="R5:X5"/>
    <mergeCell ref="H8:J8"/>
    <mergeCell ref="K8:X8"/>
    <mergeCell ref="H9:J9"/>
    <mergeCell ref="K9:X9"/>
    <mergeCell ref="B19:F19"/>
    <mergeCell ref="G19:H19"/>
    <mergeCell ref="I19:Q19"/>
    <mergeCell ref="H10:J10"/>
    <mergeCell ref="K10:X10"/>
    <mergeCell ref="I12:K12"/>
    <mergeCell ref="L12:X12"/>
    <mergeCell ref="I13:K13"/>
    <mergeCell ref="L13:X13"/>
    <mergeCell ref="I14:K14"/>
    <mergeCell ref="L14:X14"/>
    <mergeCell ref="A17:X17"/>
    <mergeCell ref="A20:X20"/>
    <mergeCell ref="A21:Y21"/>
    <mergeCell ref="U24:X24"/>
    <mergeCell ref="O24:T24"/>
    <mergeCell ref="D24:N24"/>
    <mergeCell ref="B24:C24"/>
    <mergeCell ref="D25:N25"/>
    <mergeCell ref="O25:T25"/>
    <mergeCell ref="U25:X25"/>
    <mergeCell ref="B28:C28"/>
    <mergeCell ref="D28:N28"/>
    <mergeCell ref="O28:T28"/>
    <mergeCell ref="U28:X28"/>
    <mergeCell ref="B26:C26"/>
    <mergeCell ref="D26:N26"/>
    <mergeCell ref="O26:T26"/>
    <mergeCell ref="B25:C25"/>
    <mergeCell ref="U26:X26"/>
    <mergeCell ref="B27:C27"/>
    <mergeCell ref="D27:N27"/>
    <mergeCell ref="O27:T27"/>
    <mergeCell ref="U27:X27"/>
    <mergeCell ref="B29:C29"/>
    <mergeCell ref="D29:N29"/>
    <mergeCell ref="O29:T29"/>
    <mergeCell ref="U29:X29"/>
    <mergeCell ref="B44:X47"/>
    <mergeCell ref="B40:X40"/>
    <mergeCell ref="B30:C30"/>
    <mergeCell ref="D30:N30"/>
    <mergeCell ref="O30:T30"/>
    <mergeCell ref="U30:X30"/>
    <mergeCell ref="B31:C31"/>
    <mergeCell ref="D31:N31"/>
    <mergeCell ref="B33:C33"/>
    <mergeCell ref="D33:N33"/>
    <mergeCell ref="O33:T33"/>
    <mergeCell ref="U33:X33"/>
  </mergeCells>
  <phoneticPr fontId="2"/>
  <dataValidations count="1">
    <dataValidation type="list" allowBlank="1" showInputMessage="1" showErrorMessage="1" sqref="U25:X39" xr:uid="{00000000-0002-0000-0F00-000000000000}">
      <formula1>$AX$2:$AX$4</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K42"/>
  <sheetViews>
    <sheetView showGridLines="0" view="pageBreakPreview" zoomScale="75" zoomScaleNormal="100" zoomScaleSheetLayoutView="75" workbookViewId="0">
      <selection activeCell="BC17" sqref="BC17"/>
    </sheetView>
  </sheetViews>
  <sheetFormatPr defaultColWidth="3.125" defaultRowHeight="14.25"/>
  <cols>
    <col min="1" max="1" width="3.125" style="20" customWidth="1"/>
    <col min="2" max="7" width="3.125" style="20"/>
    <col min="8" max="8" width="2.875" style="20" customWidth="1"/>
    <col min="9" max="9" width="3.125" style="20" customWidth="1"/>
    <col min="10" max="10" width="3" style="20" customWidth="1"/>
    <col min="11" max="24" width="3.125" style="20"/>
    <col min="25" max="25" width="0.875" style="20" customWidth="1"/>
    <col min="26" max="16384" width="3.125" style="20"/>
  </cols>
  <sheetData>
    <row r="1" spans="1:37" ht="9.9499999999999993" customHeight="1"/>
    <row r="2" spans="1:37" ht="9.9499999999999993" customHeight="1"/>
    <row r="3" spans="1:37">
      <c r="A3" s="20" t="s">
        <v>269</v>
      </c>
    </row>
    <row r="4" spans="1:37" ht="9.9499999999999993" customHeight="1"/>
    <row r="6" spans="1:37">
      <c r="R6" s="286" t="str">
        <f>IF(実績報告日="","",実績報告日)</f>
        <v/>
      </c>
      <c r="S6" s="286"/>
      <c r="T6" s="286"/>
      <c r="U6" s="286"/>
      <c r="V6" s="286"/>
      <c r="W6" s="286"/>
      <c r="X6" s="286"/>
      <c r="AK6" s="3"/>
    </row>
    <row r="7" spans="1:37" ht="20.100000000000001" customHeight="1">
      <c r="A7" s="20" t="s">
        <v>39</v>
      </c>
      <c r="E7" s="21"/>
    </row>
    <row r="10" spans="1:37" ht="21" customHeight="1">
      <c r="H10" s="155" t="s">
        <v>0</v>
      </c>
      <c r="I10" s="155"/>
      <c r="J10" s="155"/>
      <c r="K10" s="158" t="str">
        <f>IF(住所="","",住所)</f>
        <v/>
      </c>
      <c r="L10" s="158"/>
      <c r="M10" s="158"/>
      <c r="N10" s="158"/>
      <c r="O10" s="158"/>
      <c r="P10" s="158"/>
      <c r="Q10" s="158"/>
      <c r="R10" s="158"/>
      <c r="S10" s="158"/>
      <c r="T10" s="158"/>
      <c r="U10" s="158"/>
      <c r="V10" s="158"/>
      <c r="W10" s="158"/>
      <c r="X10" s="158"/>
    </row>
    <row r="11" spans="1:37" ht="21" customHeight="1">
      <c r="H11" s="155" t="s">
        <v>10</v>
      </c>
      <c r="I11" s="155"/>
      <c r="J11" s="155"/>
      <c r="K11" s="158" t="str">
        <f>IF(名称="","",名称)</f>
        <v/>
      </c>
      <c r="L11" s="158"/>
      <c r="M11" s="158"/>
      <c r="N11" s="158"/>
      <c r="O11" s="158"/>
      <c r="P11" s="158"/>
      <c r="Q11" s="158"/>
      <c r="R11" s="158"/>
      <c r="S11" s="158"/>
      <c r="T11" s="158"/>
      <c r="U11" s="158"/>
      <c r="V11" s="158"/>
      <c r="W11" s="158"/>
      <c r="X11" s="158"/>
    </row>
    <row r="12" spans="1:37" ht="21" customHeight="1">
      <c r="H12" s="155" t="s">
        <v>12</v>
      </c>
      <c r="I12" s="155"/>
      <c r="J12" s="155"/>
      <c r="K12" s="159" t="str">
        <f>IF(代表者氏名="","",代表者役職&amp;"　"&amp;代表者氏名&amp;"")</f>
        <v/>
      </c>
      <c r="L12" s="159"/>
      <c r="M12" s="159"/>
      <c r="N12" s="159"/>
      <c r="O12" s="159"/>
      <c r="P12" s="159"/>
      <c r="Q12" s="159"/>
      <c r="R12" s="159"/>
      <c r="S12" s="159"/>
      <c r="T12" s="159"/>
      <c r="U12" s="159"/>
      <c r="V12" s="159"/>
      <c r="W12" s="159"/>
      <c r="X12" s="159"/>
    </row>
    <row r="13" spans="1:37" ht="9.9499999999999993" customHeight="1"/>
    <row r="14" spans="1:37" ht="21" customHeight="1">
      <c r="I14" s="158" t="s">
        <v>6</v>
      </c>
      <c r="J14" s="158"/>
      <c r="K14" s="158"/>
      <c r="L14" s="158" t="str">
        <f>IF(担当者氏名="","",担当者役職&amp;"　"&amp;担当者氏名)</f>
        <v/>
      </c>
      <c r="M14" s="158"/>
      <c r="N14" s="158"/>
      <c r="O14" s="158"/>
      <c r="P14" s="158"/>
      <c r="Q14" s="158"/>
      <c r="R14" s="158"/>
      <c r="S14" s="158"/>
      <c r="T14" s="158"/>
      <c r="U14" s="158"/>
      <c r="V14" s="158"/>
      <c r="W14" s="158"/>
      <c r="X14" s="158"/>
    </row>
    <row r="15" spans="1:37" ht="21" customHeight="1">
      <c r="I15" s="158" t="s">
        <v>5</v>
      </c>
      <c r="J15" s="158"/>
      <c r="K15" s="158"/>
      <c r="L15" s="158" t="str">
        <f>IF(担当者電話番号="","",担当者電話番号)</f>
        <v/>
      </c>
      <c r="M15" s="158"/>
      <c r="N15" s="158"/>
      <c r="O15" s="158"/>
      <c r="P15" s="158"/>
      <c r="Q15" s="158"/>
      <c r="R15" s="158"/>
      <c r="S15" s="158"/>
      <c r="T15" s="158"/>
      <c r="U15" s="158"/>
      <c r="V15" s="158"/>
      <c r="W15" s="158"/>
      <c r="X15" s="158"/>
    </row>
    <row r="16" spans="1:37" ht="21" customHeight="1">
      <c r="I16" s="158" t="s">
        <v>9</v>
      </c>
      <c r="J16" s="158"/>
      <c r="K16" s="158"/>
      <c r="L16" s="158" t="str">
        <f>IF(ISBLANK(メールアドレス),"",メールアドレス)</f>
        <v/>
      </c>
      <c r="M16" s="158"/>
      <c r="N16" s="158"/>
      <c r="O16" s="158"/>
      <c r="P16" s="158"/>
      <c r="Q16" s="158"/>
      <c r="R16" s="158"/>
      <c r="S16" s="158"/>
      <c r="T16" s="158"/>
      <c r="U16" s="158"/>
      <c r="V16" s="158"/>
      <c r="W16" s="158"/>
      <c r="X16" s="158"/>
    </row>
    <row r="17" spans="1:25" ht="36.75" customHeight="1"/>
    <row r="18" spans="1:25" ht="34.5" customHeight="1">
      <c r="A18" s="155" t="s">
        <v>228</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19" spans="1:25">
      <c r="B19" s="293" t="str">
        <f>IF(当初交付決定日="","",当初交付決定日)</f>
        <v/>
      </c>
      <c r="C19" s="293"/>
      <c r="D19" s="293"/>
      <c r="E19" s="293"/>
      <c r="F19" s="293"/>
      <c r="G19" s="284" t="s">
        <v>131</v>
      </c>
      <c r="H19" s="284"/>
      <c r="I19" s="285" t="str">
        <f>IF(当初文書番号="","",当初文書番号)</f>
        <v/>
      </c>
      <c r="J19" s="285"/>
      <c r="K19" s="285"/>
      <c r="L19" s="285"/>
      <c r="M19" s="285"/>
      <c r="N19" s="285"/>
      <c r="O19" s="285"/>
      <c r="P19" s="285"/>
      <c r="Q19" s="285"/>
      <c r="R19" s="20" t="s">
        <v>132</v>
      </c>
    </row>
    <row r="20" spans="1:25" ht="31.5" customHeight="1">
      <c r="A20" s="153" t="s">
        <v>270</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row>
    <row r="22" spans="1:25">
      <c r="A22" s="161" t="s">
        <v>11</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229</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160" t="str">
        <f>IF(事業名="","",事業名)</f>
        <v/>
      </c>
      <c r="C25" s="160"/>
      <c r="D25" s="160"/>
      <c r="E25" s="160"/>
      <c r="F25" s="160"/>
      <c r="G25" s="160"/>
      <c r="H25" s="160"/>
      <c r="I25" s="160"/>
      <c r="J25" s="160"/>
      <c r="K25" s="160"/>
      <c r="L25" s="160"/>
      <c r="M25" s="160"/>
      <c r="N25" s="160"/>
      <c r="O25" s="160"/>
      <c r="P25" s="160"/>
      <c r="Q25" s="160"/>
      <c r="R25" s="160"/>
      <c r="S25" s="160"/>
      <c r="T25" s="160"/>
      <c r="U25" s="160"/>
      <c r="V25" s="160"/>
      <c r="W25" s="160"/>
      <c r="X25" s="160"/>
      <c r="Y25" s="22"/>
    </row>
    <row r="26" spans="1:25" ht="16.5" customHeight="1">
      <c r="A26" s="4"/>
      <c r="B26" s="4"/>
      <c r="C26" s="4"/>
      <c r="D26" s="4"/>
      <c r="E26" s="4"/>
      <c r="F26" s="4"/>
      <c r="G26" s="5"/>
      <c r="H26" s="4"/>
      <c r="I26" s="4"/>
      <c r="J26" s="4"/>
      <c r="M26" s="295"/>
      <c r="N26" s="295"/>
      <c r="O26" s="4"/>
      <c r="P26" s="4"/>
      <c r="Q26" s="4"/>
      <c r="R26" s="4"/>
      <c r="S26" s="4"/>
      <c r="T26" s="4"/>
      <c r="U26" s="4"/>
      <c r="V26" s="4"/>
      <c r="W26" s="4"/>
      <c r="X26" s="4"/>
      <c r="Y26" s="22"/>
    </row>
    <row r="27" spans="1:25" ht="16.5" customHeight="1">
      <c r="A27" s="4" t="s">
        <v>88</v>
      </c>
      <c r="B27" s="4"/>
      <c r="C27" s="4"/>
      <c r="D27" s="4"/>
      <c r="E27" s="4"/>
      <c r="F27" s="4"/>
      <c r="G27" s="4"/>
      <c r="H27" s="294"/>
      <c r="I27" s="294"/>
      <c r="J27" s="294"/>
      <c r="K27" s="294"/>
      <c r="L27" s="294"/>
      <c r="M27" s="294"/>
      <c r="N27" s="4"/>
      <c r="O27" s="4"/>
      <c r="P27" s="4"/>
      <c r="Q27" s="4"/>
      <c r="R27" s="4"/>
      <c r="S27" s="4"/>
      <c r="T27" s="4"/>
      <c r="U27" s="4"/>
      <c r="V27" s="4"/>
      <c r="W27" s="4"/>
      <c r="X27" s="4"/>
      <c r="Y27" s="22"/>
    </row>
    <row r="28" spans="1:25" ht="20.25" customHeight="1">
      <c r="A28" s="4"/>
      <c r="B28" s="296" t="str">
        <f>IF(事業完了日="","",事業完了日)</f>
        <v/>
      </c>
      <c r="C28" s="296"/>
      <c r="D28" s="296"/>
      <c r="E28" s="296"/>
      <c r="F28" s="296"/>
      <c r="G28" s="296"/>
      <c r="H28" s="296"/>
      <c r="I28" s="296"/>
      <c r="J28" s="296"/>
      <c r="K28" s="296"/>
      <c r="L28" s="296"/>
      <c r="M28" s="296"/>
      <c r="N28" s="296"/>
      <c r="O28" s="296"/>
      <c r="P28" s="296"/>
      <c r="Q28" s="296"/>
      <c r="R28" s="296"/>
      <c r="S28" s="296"/>
      <c r="T28" s="296"/>
      <c r="U28" s="296"/>
      <c r="V28" s="296"/>
      <c r="W28" s="296"/>
      <c r="X28" s="296"/>
      <c r="Y28" s="22"/>
    </row>
    <row r="29" spans="1:25" ht="16.5" customHeight="1">
      <c r="A29" s="4"/>
      <c r="B29" s="4"/>
      <c r="C29" s="4"/>
      <c r="D29" s="4"/>
      <c r="E29" s="4"/>
      <c r="F29" s="4"/>
      <c r="G29" s="4"/>
      <c r="H29" s="4"/>
      <c r="I29" s="4"/>
      <c r="J29" s="4"/>
      <c r="K29" s="4"/>
      <c r="L29" s="4"/>
      <c r="M29" s="4"/>
      <c r="N29" s="4"/>
      <c r="O29" s="4"/>
      <c r="P29" s="4"/>
      <c r="Q29" s="4"/>
      <c r="R29" s="4"/>
      <c r="S29" s="4"/>
      <c r="T29" s="4"/>
      <c r="U29" s="4"/>
      <c r="V29" s="4"/>
      <c r="W29" s="4"/>
      <c r="X29" s="4"/>
      <c r="Y29" s="22"/>
    </row>
    <row r="30" spans="1:25" ht="18.75" customHeight="1">
      <c r="A30" s="4" t="s">
        <v>231</v>
      </c>
      <c r="B30" s="4"/>
      <c r="C30" s="4"/>
      <c r="D30" s="4"/>
      <c r="E30" s="4"/>
      <c r="F30" s="4"/>
      <c r="G30" s="4"/>
      <c r="H30" s="4"/>
      <c r="I30" s="157"/>
      <c r="J30" s="157"/>
      <c r="K30" s="157"/>
      <c r="L30" s="157"/>
      <c r="M30" s="157"/>
      <c r="N30" s="23"/>
      <c r="O30" s="23"/>
      <c r="P30" s="4"/>
      <c r="Q30" s="4"/>
      <c r="R30" s="4"/>
      <c r="S30" s="4"/>
      <c r="T30" s="4"/>
      <c r="U30" s="4"/>
      <c r="V30" s="4"/>
      <c r="W30" s="4"/>
      <c r="X30" s="4"/>
      <c r="Y30" s="22"/>
    </row>
    <row r="31" spans="1:25" ht="19.5" customHeight="1">
      <c r="A31" s="4"/>
      <c r="B31" s="4" t="s">
        <v>232</v>
      </c>
      <c r="C31" s="4"/>
      <c r="D31" s="4"/>
      <c r="E31" s="4"/>
      <c r="F31" s="4"/>
      <c r="G31" s="4"/>
      <c r="H31" s="4"/>
      <c r="I31" s="4"/>
      <c r="J31" s="4"/>
      <c r="K31" s="4"/>
      <c r="L31" s="4"/>
      <c r="M31" s="4"/>
      <c r="N31" s="4"/>
      <c r="O31" s="4"/>
      <c r="P31" s="4"/>
      <c r="Q31" s="4"/>
      <c r="R31" s="4"/>
      <c r="S31" s="4"/>
      <c r="T31" s="4"/>
      <c r="U31" s="4"/>
      <c r="V31" s="4"/>
      <c r="W31" s="4"/>
      <c r="X31" s="4"/>
      <c r="Y31" s="22"/>
    </row>
    <row r="33" spans="1:24">
      <c r="A33" s="20" t="s">
        <v>233</v>
      </c>
    </row>
    <row r="34" spans="1:24" ht="20.25" customHeight="1">
      <c r="B34" s="20" t="s">
        <v>234</v>
      </c>
    </row>
    <row r="42" spans="1:24">
      <c r="B42" s="24"/>
      <c r="C42" s="24"/>
      <c r="D42" s="24"/>
      <c r="E42" s="24"/>
      <c r="F42" s="24"/>
      <c r="G42" s="24"/>
      <c r="H42" s="24"/>
      <c r="I42" s="24"/>
      <c r="J42" s="24"/>
      <c r="K42" s="24"/>
      <c r="L42" s="24"/>
      <c r="M42" s="24"/>
      <c r="N42" s="24"/>
      <c r="O42" s="24"/>
      <c r="P42" s="24"/>
      <c r="Q42" s="24"/>
      <c r="R42" s="24"/>
      <c r="S42" s="24"/>
      <c r="T42" s="24"/>
      <c r="U42" s="24"/>
      <c r="V42" s="24"/>
      <c r="W42" s="24"/>
      <c r="X42" s="24"/>
    </row>
  </sheetData>
  <sheetProtection algorithmName="SHA-512" hashValue="ttAjZRiUsIkcdMtUQynH3dkbARh34T6hX23cosnlofxf09J0WI6eqtDgub1tzzF5dbyKv5gLs8C8VSlNCI/4nw==" saltValue="ZWnmWmwKsmgcwAXfPuZu2g==" spinCount="100000" sheet="1" objects="1" scenarios="1"/>
  <mergeCells count="24">
    <mergeCell ref="H12:J12"/>
    <mergeCell ref="K12:X12"/>
    <mergeCell ref="R6:X6"/>
    <mergeCell ref="H10:J10"/>
    <mergeCell ref="K10:X10"/>
    <mergeCell ref="H11:J11"/>
    <mergeCell ref="K11:X11"/>
    <mergeCell ref="I14:K14"/>
    <mergeCell ref="L14:X14"/>
    <mergeCell ref="I15:K15"/>
    <mergeCell ref="L15:X15"/>
    <mergeCell ref="I16:K16"/>
    <mergeCell ref="L16:X16"/>
    <mergeCell ref="A18:X18"/>
    <mergeCell ref="A20:X20"/>
    <mergeCell ref="A22:Y22"/>
    <mergeCell ref="I30:M30"/>
    <mergeCell ref="H27:M27"/>
    <mergeCell ref="M26:N26"/>
    <mergeCell ref="B19:F19"/>
    <mergeCell ref="G19:H19"/>
    <mergeCell ref="I19:Q19"/>
    <mergeCell ref="B25:X25"/>
    <mergeCell ref="B28:X28"/>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072A-92DF-4888-B552-63BF84F4F9B1}">
  <sheetPr>
    <tabColor rgb="FF00B050"/>
  </sheetPr>
  <dimension ref="B1:X27"/>
  <sheetViews>
    <sheetView showGridLines="0" view="pageBreakPreview" zoomScale="60" zoomScaleNormal="100" workbookViewId="0">
      <selection activeCell="P8" sqref="P8"/>
    </sheetView>
  </sheetViews>
  <sheetFormatPr defaultColWidth="3.125" defaultRowHeight="18.75"/>
  <cols>
    <col min="1" max="19" width="3.125" style="1"/>
    <col min="20" max="20" width="6" style="1" bestFit="1" customWidth="1"/>
    <col min="21" max="16384" width="3.125" style="1"/>
  </cols>
  <sheetData>
    <row r="1" spans="2:24">
      <c r="X1" s="59"/>
    </row>
    <row r="2" spans="2:24" ht="5.0999999999999996" customHeight="1">
      <c r="B2" s="60"/>
      <c r="X2" s="61"/>
    </row>
    <row r="3" spans="2:24" ht="24">
      <c r="B3" s="62" t="s">
        <v>159</v>
      </c>
    </row>
    <row r="4" spans="2:24" ht="5.0999999999999996" customHeight="1"/>
    <row r="6" spans="2:24" ht="21" customHeight="1">
      <c r="B6" s="298" t="s">
        <v>227</v>
      </c>
      <c r="C6" s="298"/>
      <c r="D6" s="82" t="str">
        <f>IF(名称="","",名称)</f>
        <v/>
      </c>
      <c r="H6" s="297"/>
      <c r="I6" s="297"/>
      <c r="J6" s="297"/>
      <c r="K6" s="297"/>
      <c r="L6" s="297"/>
      <c r="M6" s="297"/>
      <c r="N6" s="2"/>
      <c r="O6" s="297"/>
      <c r="P6" s="297"/>
      <c r="Q6" s="297"/>
      <c r="R6" s="297"/>
      <c r="S6" s="297"/>
      <c r="T6" s="297"/>
    </row>
    <row r="8" spans="2:24">
      <c r="B8" s="201" t="s">
        <v>348</v>
      </c>
      <c r="C8" s="202"/>
      <c r="D8" s="202"/>
      <c r="E8" s="202"/>
      <c r="F8" s="202"/>
      <c r="G8" s="203"/>
      <c r="H8" s="300"/>
      <c r="I8" s="301"/>
      <c r="J8" s="301"/>
      <c r="K8" s="301"/>
      <c r="L8" s="302"/>
    </row>
    <row r="9" spans="2:24" ht="21" customHeight="1">
      <c r="B9" s="207" t="s">
        <v>164</v>
      </c>
      <c r="C9" s="207"/>
      <c r="D9" s="207"/>
      <c r="E9" s="207"/>
      <c r="F9" s="207"/>
      <c r="G9" s="207"/>
      <c r="H9" s="207"/>
      <c r="I9" s="207"/>
      <c r="J9" s="299"/>
      <c r="K9" s="299"/>
      <c r="L9" s="299"/>
      <c r="M9" s="64"/>
    </row>
    <row r="11" spans="2:24" ht="39.950000000000003" customHeight="1">
      <c r="B11" s="178" t="s">
        <v>166</v>
      </c>
      <c r="C11" s="178"/>
      <c r="D11" s="178"/>
      <c r="E11" s="178"/>
      <c r="F11" s="178"/>
      <c r="G11" s="178"/>
      <c r="H11" s="178"/>
      <c r="I11" s="178"/>
      <c r="J11" s="191" t="s">
        <v>167</v>
      </c>
      <c r="K11" s="191"/>
      <c r="L11" s="191"/>
      <c r="M11" s="191"/>
      <c r="N11" s="191"/>
      <c r="O11" s="191" t="s">
        <v>168</v>
      </c>
      <c r="P11" s="191"/>
      <c r="Q11" s="191"/>
      <c r="R11" s="191"/>
      <c r="S11" s="191"/>
      <c r="T11" s="191" t="s">
        <v>169</v>
      </c>
      <c r="U11" s="191"/>
      <c r="V11" s="191"/>
      <c r="W11" s="191"/>
      <c r="X11" s="191"/>
    </row>
    <row r="12" spans="2:24" ht="21" customHeight="1">
      <c r="B12" s="196" t="s">
        <v>170</v>
      </c>
      <c r="C12" s="197"/>
      <c r="D12" s="197"/>
      <c r="E12" s="197"/>
      <c r="F12" s="197"/>
      <c r="G12" s="197"/>
      <c r="H12" s="197"/>
      <c r="I12" s="198"/>
      <c r="J12" s="193">
        <f ca="1">SUMIF($B$18:$I$22,B12,$T$18:$X$22)</f>
        <v>0</v>
      </c>
      <c r="K12" s="193"/>
      <c r="L12" s="193"/>
      <c r="M12" s="193"/>
      <c r="N12" s="193"/>
      <c r="O12" s="193">
        <f ca="1">ROUNDDOWN(J12*10/110,0)</f>
        <v>0</v>
      </c>
      <c r="P12" s="193"/>
      <c r="Q12" s="193"/>
      <c r="R12" s="193"/>
      <c r="S12" s="193"/>
      <c r="T12" s="193">
        <f ca="1">IF(J12="","",J12-O12)</f>
        <v>0</v>
      </c>
      <c r="U12" s="193"/>
      <c r="V12" s="193"/>
      <c r="W12" s="193"/>
      <c r="X12" s="193"/>
    </row>
    <row r="13" spans="2:24" ht="21" customHeight="1">
      <c r="B13" s="192" t="s">
        <v>171</v>
      </c>
      <c r="C13" s="192"/>
      <c r="D13" s="192"/>
      <c r="E13" s="192"/>
      <c r="F13" s="192"/>
      <c r="G13" s="192"/>
      <c r="H13" s="192"/>
      <c r="I13" s="192"/>
      <c r="J13" s="193">
        <f ca="1">SUMIF($B$18:$I$22,B13,$T$18:$X$22)</f>
        <v>0</v>
      </c>
      <c r="K13" s="193"/>
      <c r="L13" s="193"/>
      <c r="M13" s="193"/>
      <c r="N13" s="193"/>
      <c r="O13" s="193">
        <f t="shared" ref="O13:O14" ca="1" si="0">ROUNDDOWN(J13*10/110,0)</f>
        <v>0</v>
      </c>
      <c r="P13" s="193"/>
      <c r="Q13" s="193"/>
      <c r="R13" s="193"/>
      <c r="S13" s="193"/>
      <c r="T13" s="193">
        <f ca="1">IF(J13="","",J13-O13)</f>
        <v>0</v>
      </c>
      <c r="U13" s="193"/>
      <c r="V13" s="193"/>
      <c r="W13" s="193"/>
      <c r="X13" s="193"/>
    </row>
    <row r="14" spans="2:24" ht="21" customHeight="1">
      <c r="B14" s="192" t="s">
        <v>172</v>
      </c>
      <c r="C14" s="192"/>
      <c r="D14" s="192"/>
      <c r="E14" s="192"/>
      <c r="F14" s="192"/>
      <c r="G14" s="192"/>
      <c r="H14" s="192"/>
      <c r="I14" s="192"/>
      <c r="J14" s="193">
        <f ca="1">SUMIF($B$18:$I$22,B14,$T$18:$X$22)</f>
        <v>0</v>
      </c>
      <c r="K14" s="193"/>
      <c r="L14" s="193"/>
      <c r="M14" s="193"/>
      <c r="N14" s="193"/>
      <c r="O14" s="193">
        <f t="shared" ca="1" si="0"/>
        <v>0</v>
      </c>
      <c r="P14" s="193"/>
      <c r="Q14" s="193"/>
      <c r="R14" s="193"/>
      <c r="S14" s="193"/>
      <c r="T14" s="193">
        <f ca="1">IF(J14="","",J14-O14)</f>
        <v>0</v>
      </c>
      <c r="U14" s="193"/>
      <c r="V14" s="193"/>
      <c r="W14" s="193"/>
      <c r="X14" s="193"/>
    </row>
    <row r="15" spans="2:24" ht="21" customHeight="1">
      <c r="B15" s="178" t="s">
        <v>102</v>
      </c>
      <c r="C15" s="178"/>
      <c r="D15" s="178"/>
      <c r="E15" s="178"/>
      <c r="F15" s="178"/>
      <c r="G15" s="178"/>
      <c r="H15" s="178"/>
      <c r="I15" s="178"/>
      <c r="J15" s="194">
        <f ca="1">SUM(J12:N14)</f>
        <v>0</v>
      </c>
      <c r="K15" s="194"/>
      <c r="L15" s="194"/>
      <c r="M15" s="194"/>
      <c r="N15" s="194"/>
      <c r="O15" s="195">
        <f ca="1">SUM(O12:S14)</f>
        <v>0</v>
      </c>
      <c r="P15" s="195"/>
      <c r="Q15" s="195"/>
      <c r="R15" s="195"/>
      <c r="S15" s="195"/>
      <c r="T15" s="194">
        <f ca="1">SUM(T12:X14)</f>
        <v>0</v>
      </c>
      <c r="U15" s="194"/>
      <c r="V15" s="194"/>
      <c r="W15" s="194"/>
      <c r="X15" s="194"/>
    </row>
    <row r="17" spans="2:24">
      <c r="B17" s="1" t="s">
        <v>173</v>
      </c>
    </row>
    <row r="18" spans="2:24" ht="39.950000000000003" customHeight="1">
      <c r="B18" s="178" t="s">
        <v>174</v>
      </c>
      <c r="C18" s="178"/>
      <c r="D18" s="178"/>
      <c r="E18" s="178"/>
      <c r="F18" s="178"/>
      <c r="G18" s="178"/>
      <c r="H18" s="178"/>
      <c r="I18" s="178" t="s">
        <v>175</v>
      </c>
      <c r="J18" s="178" t="s">
        <v>176</v>
      </c>
      <c r="K18" s="178"/>
      <c r="L18" s="178"/>
      <c r="M18" s="178"/>
      <c r="N18" s="178"/>
      <c r="O18" s="178"/>
      <c r="P18" s="178"/>
      <c r="Q18" s="178"/>
      <c r="R18" s="178"/>
      <c r="S18" s="178"/>
      <c r="T18" s="191" t="s">
        <v>177</v>
      </c>
      <c r="U18" s="178"/>
      <c r="V18" s="178"/>
      <c r="W18" s="178"/>
      <c r="X18" s="178"/>
    </row>
    <row r="19" spans="2:24" s="68" customFormat="1">
      <c r="B19" s="185" t="s">
        <v>178</v>
      </c>
      <c r="C19" s="185"/>
      <c r="D19" s="185"/>
      <c r="E19" s="185"/>
      <c r="F19" s="185"/>
      <c r="G19" s="185"/>
      <c r="H19" s="185"/>
      <c r="I19" s="185"/>
      <c r="J19" s="186"/>
      <c r="K19" s="186"/>
      <c r="L19" s="186"/>
      <c r="M19" s="186"/>
      <c r="N19" s="186"/>
      <c r="O19" s="186"/>
      <c r="P19" s="186"/>
      <c r="Q19" s="186"/>
      <c r="R19" s="186"/>
      <c r="S19" s="186"/>
      <c r="T19" s="187"/>
      <c r="U19" s="187"/>
      <c r="V19" s="187"/>
      <c r="W19" s="187"/>
      <c r="X19" s="187"/>
    </row>
    <row r="20" spans="2:24" s="68" customFormat="1">
      <c r="B20" s="185" t="s">
        <v>179</v>
      </c>
      <c r="C20" s="185"/>
      <c r="D20" s="185"/>
      <c r="E20" s="185"/>
      <c r="F20" s="185"/>
      <c r="G20" s="185"/>
      <c r="H20" s="185"/>
      <c r="I20" s="185"/>
      <c r="J20" s="186"/>
      <c r="K20" s="186"/>
      <c r="L20" s="186"/>
      <c r="M20" s="186"/>
      <c r="N20" s="186"/>
      <c r="O20" s="186"/>
      <c r="P20" s="186"/>
      <c r="Q20" s="186"/>
      <c r="R20" s="186"/>
      <c r="S20" s="186"/>
      <c r="T20" s="187"/>
      <c r="U20" s="187"/>
      <c r="V20" s="187"/>
      <c r="W20" s="187"/>
      <c r="X20" s="187"/>
    </row>
    <row r="21" spans="2:24" s="68" customFormat="1">
      <c r="B21" s="185" t="s">
        <v>180</v>
      </c>
      <c r="C21" s="185"/>
      <c r="D21" s="185"/>
      <c r="E21" s="185"/>
      <c r="F21" s="185"/>
      <c r="G21" s="185"/>
      <c r="H21" s="185"/>
      <c r="I21" s="185"/>
      <c r="J21" s="186"/>
      <c r="K21" s="186"/>
      <c r="L21" s="186"/>
      <c r="M21" s="186"/>
      <c r="N21" s="186"/>
      <c r="O21" s="186"/>
      <c r="P21" s="186"/>
      <c r="Q21" s="186"/>
      <c r="R21" s="186"/>
      <c r="S21" s="186"/>
      <c r="T21" s="188"/>
      <c r="U21" s="189"/>
      <c r="V21" s="189"/>
      <c r="W21" s="189"/>
      <c r="X21" s="190"/>
    </row>
    <row r="22" spans="2:24" s="68" customFormat="1">
      <c r="B22" s="69" t="s">
        <v>181</v>
      </c>
      <c r="C22" s="70"/>
      <c r="D22" s="70"/>
      <c r="E22" s="70"/>
      <c r="F22" s="70"/>
      <c r="G22" s="70"/>
      <c r="H22" s="70"/>
      <c r="I22" s="70"/>
      <c r="J22" s="71"/>
      <c r="K22" s="71"/>
      <c r="L22" s="71"/>
      <c r="M22" s="71"/>
      <c r="N22" s="71"/>
      <c r="O22" s="71"/>
      <c r="P22" s="71"/>
      <c r="Q22" s="71"/>
      <c r="R22" s="71"/>
      <c r="S22" s="71"/>
      <c r="T22" s="72"/>
      <c r="U22" s="72"/>
      <c r="V22" s="72"/>
      <c r="W22" s="72"/>
      <c r="X22" s="73"/>
    </row>
    <row r="24" spans="2:24" ht="21" customHeight="1">
      <c r="B24" s="178" t="s">
        <v>14</v>
      </c>
      <c r="C24" s="178"/>
      <c r="D24" s="178"/>
      <c r="E24" s="178"/>
      <c r="F24" s="178"/>
      <c r="G24" s="178"/>
      <c r="H24" s="179">
        <f>IF(H8="特別枠",3/4,IF(J9="有",2/3,1/2))</f>
        <v>0.5</v>
      </c>
      <c r="I24" s="179"/>
      <c r="J24" s="179"/>
      <c r="K24" s="179"/>
      <c r="L24" s="179"/>
      <c r="M24" s="179"/>
      <c r="N24" s="179"/>
      <c r="O24" s="180" t="s">
        <v>182</v>
      </c>
      <c r="P24" s="180"/>
      <c r="Q24" s="180"/>
      <c r="R24" s="180"/>
      <c r="S24" s="180"/>
      <c r="T24" s="181" t="e">
        <f ca="1">IF(OR(H24=1/2,H24=2/3),ROUNDDOWN(IF(T26&gt;=4000000,4000000,IF(T26&lt;=400000,"補助金額未達",T26)),-3),IF(H24=3/4,ROUNDDOWN(IF(T26&gt;=6000000,6000000,IF(T26&lt;=400000,"補助金額未達",T26)),-3),""))</f>
        <v>#VALUE!</v>
      </c>
      <c r="U24" s="182"/>
      <c r="V24" s="182"/>
      <c r="W24" s="182"/>
      <c r="X24" s="183"/>
    </row>
    <row r="25" spans="2:24" ht="18" customHeight="1"/>
    <row r="26" spans="2:24" ht="30.75" hidden="1" customHeight="1">
      <c r="T26" s="184">
        <f ca="1">ROUNDDOWN(T15*H24,0)</f>
        <v>0</v>
      </c>
      <c r="U26" s="184"/>
      <c r="V26" s="184"/>
      <c r="W26" s="184"/>
      <c r="X26" s="184"/>
    </row>
    <row r="27" spans="2:24" hidden="1"/>
  </sheetData>
  <sheetProtection algorithmName="SHA-512" hashValue="zJOvC4ed7VS+NlEkFsUA3Ty0210krABzrqld9BHfUzGy1Fi6SWQyyrrE0SVao0iLYTpE4CvYuu3SL8npvSSdfQ==" saltValue="Itu2jeOV2gwFVV/GxcFZlA==" spinCount="100000" sheet="1" formatCells="0"/>
  <mergeCells count="44">
    <mergeCell ref="T11:X11"/>
    <mergeCell ref="H6:M6"/>
    <mergeCell ref="O6:T6"/>
    <mergeCell ref="B6:C6"/>
    <mergeCell ref="B9:I9"/>
    <mergeCell ref="J9:L9"/>
    <mergeCell ref="B11:I11"/>
    <mergeCell ref="J11:N11"/>
    <mergeCell ref="O11:S11"/>
    <mergeCell ref="B8:G8"/>
    <mergeCell ref="H8:L8"/>
    <mergeCell ref="B12:I12"/>
    <mergeCell ref="J12:N12"/>
    <mergeCell ref="O12:S12"/>
    <mergeCell ref="T12:X12"/>
    <mergeCell ref="B13:I13"/>
    <mergeCell ref="J13:N13"/>
    <mergeCell ref="O13:S13"/>
    <mergeCell ref="T13:X13"/>
    <mergeCell ref="B14:I14"/>
    <mergeCell ref="J14:N14"/>
    <mergeCell ref="O14:S14"/>
    <mergeCell ref="T14:X14"/>
    <mergeCell ref="B15:I15"/>
    <mergeCell ref="J15:N15"/>
    <mergeCell ref="O15:S15"/>
    <mergeCell ref="T15:X15"/>
    <mergeCell ref="B18:I18"/>
    <mergeCell ref="J18:S18"/>
    <mergeCell ref="T18:X18"/>
    <mergeCell ref="B19:I19"/>
    <mergeCell ref="J19:S19"/>
    <mergeCell ref="T19:X19"/>
    <mergeCell ref="B20:I20"/>
    <mergeCell ref="J20:S20"/>
    <mergeCell ref="T20:X20"/>
    <mergeCell ref="B21:I21"/>
    <mergeCell ref="J21:S21"/>
    <mergeCell ref="T21:X21"/>
    <mergeCell ref="B24:G24"/>
    <mergeCell ref="H24:N24"/>
    <mergeCell ref="O24:S24"/>
    <mergeCell ref="T24:X24"/>
    <mergeCell ref="T26:X26"/>
  </mergeCells>
  <phoneticPr fontId="2"/>
  <dataValidations count="3">
    <dataValidation type="list" allowBlank="1" showInputMessage="1" showErrorMessage="1" sqref="B19:B21" xr:uid="{EC878BA0-B609-4ED2-BEEE-A6573226DEC6}">
      <formula1>"設備導入費,設備に関連する備品費,施設改修費"</formula1>
    </dataValidation>
    <dataValidation type="list" allowBlank="1" showInputMessage="1" showErrorMessage="1" sqref="J9" xr:uid="{3277E8A5-0D9A-440C-84DD-BA4DCB36F340}">
      <formula1>"有,無"</formula1>
    </dataValidation>
    <dataValidation type="list" allowBlank="1" showInputMessage="1" showErrorMessage="1" sqref="H8:L8" xr:uid="{1A0DB906-0D5A-4B72-9F89-6D54ACED4BE7}">
      <formula1>"一般枠,特別枠"</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AK48"/>
  <sheetViews>
    <sheetView showGridLines="0" view="pageBreakPreview" zoomScale="75" zoomScaleNormal="100" zoomScaleSheetLayoutView="75" workbookViewId="0">
      <selection activeCell="BC16" sqref="BC16"/>
    </sheetView>
  </sheetViews>
  <sheetFormatPr defaultColWidth="3.125" defaultRowHeight="13.5"/>
  <cols>
    <col min="1" max="1" width="3.125" style="45" customWidth="1"/>
    <col min="2" max="24" width="3.125" style="45"/>
    <col min="25" max="25" width="0.875" style="45" customWidth="1"/>
    <col min="26" max="16384" width="3.125" style="45"/>
  </cols>
  <sheetData>
    <row r="1" spans="1:37" ht="9.9499999999999993" customHeight="1"/>
    <row r="2" spans="1:37" ht="9.9499999999999993" customHeight="1"/>
    <row r="3" spans="1:37">
      <c r="A3" s="27" t="s">
        <v>271</v>
      </c>
      <c r="B3" s="27"/>
      <c r="C3" s="27"/>
      <c r="D3" s="27"/>
      <c r="E3" s="27"/>
      <c r="F3" s="27"/>
      <c r="G3" s="27"/>
      <c r="H3" s="27"/>
      <c r="I3" s="27"/>
      <c r="J3" s="27"/>
      <c r="K3" s="27"/>
      <c r="L3" s="27"/>
      <c r="M3" s="27"/>
      <c r="N3" s="27"/>
      <c r="O3" s="27"/>
      <c r="P3" s="27"/>
      <c r="Q3" s="27"/>
      <c r="R3" s="27"/>
      <c r="S3" s="27"/>
      <c r="T3" s="27"/>
      <c r="U3" s="27"/>
      <c r="V3" s="27"/>
      <c r="W3" s="27"/>
      <c r="X3" s="27"/>
      <c r="Y3" s="27"/>
    </row>
    <row r="4" spans="1:37" ht="9.9499999999999993" customHeight="1">
      <c r="A4" s="27"/>
      <c r="B4" s="27"/>
      <c r="C4" s="27"/>
      <c r="D4" s="27"/>
      <c r="E4" s="27"/>
      <c r="F4" s="27"/>
      <c r="G4" s="27"/>
      <c r="H4" s="27"/>
      <c r="I4" s="27"/>
      <c r="J4" s="27"/>
      <c r="K4" s="27"/>
      <c r="L4" s="27"/>
      <c r="M4" s="27"/>
      <c r="N4" s="27"/>
      <c r="O4" s="27"/>
      <c r="P4" s="27"/>
      <c r="Q4" s="27"/>
      <c r="R4" s="27"/>
      <c r="S4" s="27"/>
      <c r="T4" s="27"/>
      <c r="U4" s="27"/>
      <c r="V4" s="27"/>
      <c r="W4" s="27"/>
      <c r="X4" s="27"/>
      <c r="Y4" s="27"/>
    </row>
    <row r="5" spans="1:37" ht="14.25">
      <c r="A5" s="27"/>
      <c r="B5" s="27"/>
      <c r="C5" s="27"/>
      <c r="D5" s="27"/>
      <c r="E5" s="27"/>
      <c r="F5" s="27"/>
      <c r="G5" s="27"/>
      <c r="H5" s="27"/>
      <c r="I5" s="27"/>
      <c r="J5" s="27"/>
      <c r="K5" s="27"/>
      <c r="L5" s="27"/>
      <c r="M5" s="27"/>
      <c r="N5" s="27"/>
      <c r="O5" s="27"/>
      <c r="P5" s="27"/>
      <c r="Q5" s="27"/>
      <c r="R5" s="162" t="str">
        <f>IF(実績報告日="","",実績報告日)</f>
        <v/>
      </c>
      <c r="S5" s="162"/>
      <c r="T5" s="162"/>
      <c r="U5" s="162"/>
      <c r="V5" s="162"/>
      <c r="W5" s="162"/>
      <c r="X5" s="162"/>
      <c r="Y5" s="27"/>
      <c r="AK5" s="46"/>
    </row>
    <row r="6" spans="1:37" ht="9.9499999999999993" customHeight="1">
      <c r="A6" s="27"/>
      <c r="B6" s="27"/>
      <c r="C6" s="27"/>
      <c r="D6" s="27"/>
      <c r="E6" s="47"/>
      <c r="F6" s="27"/>
      <c r="G6" s="27"/>
      <c r="H6" s="27"/>
      <c r="I6" s="27"/>
      <c r="J6" s="27"/>
      <c r="K6" s="27"/>
      <c r="L6" s="27"/>
      <c r="M6" s="27"/>
      <c r="N6" s="27"/>
      <c r="O6" s="27"/>
      <c r="P6" s="27"/>
      <c r="Q6" s="27"/>
      <c r="R6" s="27"/>
      <c r="S6" s="27"/>
      <c r="T6" s="27"/>
      <c r="U6" s="27"/>
      <c r="V6" s="27"/>
      <c r="W6" s="27"/>
      <c r="X6" s="27"/>
      <c r="Y6" s="27"/>
    </row>
    <row r="7" spans="1:37" ht="21" customHeight="1">
      <c r="A7" s="27"/>
      <c r="B7" s="27"/>
      <c r="C7" s="27"/>
      <c r="D7" s="27"/>
      <c r="E7" s="27"/>
      <c r="F7" s="27"/>
      <c r="G7" s="27"/>
      <c r="H7" s="303" t="s">
        <v>0</v>
      </c>
      <c r="I7" s="303"/>
      <c r="J7" s="303"/>
      <c r="K7" s="304" t="str">
        <f>IF(住所="","",住所)</f>
        <v/>
      </c>
      <c r="L7" s="304"/>
      <c r="M7" s="304"/>
      <c r="N7" s="304"/>
      <c r="O7" s="304"/>
      <c r="P7" s="304"/>
      <c r="Q7" s="304"/>
      <c r="R7" s="304"/>
      <c r="S7" s="304"/>
      <c r="T7" s="304"/>
      <c r="U7" s="304"/>
      <c r="V7" s="304"/>
      <c r="W7" s="304"/>
      <c r="X7" s="304"/>
      <c r="Y7" s="27"/>
    </row>
    <row r="8" spans="1:37" ht="21" customHeight="1">
      <c r="A8" s="27"/>
      <c r="B8" s="27"/>
      <c r="C8" s="27"/>
      <c r="D8" s="27"/>
      <c r="E8" s="27"/>
      <c r="F8" s="27"/>
      <c r="G8" s="27"/>
      <c r="H8" s="303" t="s">
        <v>10</v>
      </c>
      <c r="I8" s="303"/>
      <c r="J8" s="303"/>
      <c r="K8" s="304" t="str">
        <f>IF(名称="","",名称)</f>
        <v/>
      </c>
      <c r="L8" s="304"/>
      <c r="M8" s="304"/>
      <c r="N8" s="304"/>
      <c r="O8" s="304"/>
      <c r="P8" s="304"/>
      <c r="Q8" s="304"/>
      <c r="R8" s="304"/>
      <c r="S8" s="304"/>
      <c r="T8" s="304"/>
      <c r="U8" s="304"/>
      <c r="V8" s="304"/>
      <c r="W8" s="304"/>
      <c r="X8" s="304"/>
      <c r="Y8" s="27"/>
    </row>
    <row r="9" spans="1:37" ht="21" customHeight="1">
      <c r="A9" s="27"/>
      <c r="B9" s="27"/>
      <c r="C9" s="27"/>
      <c r="D9" s="27"/>
      <c r="E9" s="27"/>
      <c r="F9" s="27"/>
      <c r="G9" s="27"/>
      <c r="H9" s="303" t="s">
        <v>12</v>
      </c>
      <c r="I9" s="303"/>
      <c r="J9" s="303"/>
      <c r="K9" s="304" t="str">
        <f>IF(代表者氏名="","",代表者役職&amp;"　"&amp;代表者氏名&amp;"")</f>
        <v/>
      </c>
      <c r="L9" s="304"/>
      <c r="M9" s="304"/>
      <c r="N9" s="304"/>
      <c r="O9" s="304"/>
      <c r="P9" s="304"/>
      <c r="Q9" s="304"/>
      <c r="R9" s="304"/>
      <c r="S9" s="304"/>
      <c r="T9" s="304"/>
      <c r="U9" s="304"/>
      <c r="V9" s="304"/>
      <c r="W9" s="304"/>
      <c r="X9" s="304"/>
      <c r="Y9" s="27"/>
    </row>
    <row r="10" spans="1:37" ht="9.9499999999999993"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row>
    <row r="11" spans="1:37" ht="21" customHeight="1">
      <c r="A11" s="27"/>
      <c r="B11" s="27"/>
      <c r="C11" s="27"/>
      <c r="D11" s="27"/>
      <c r="E11" s="27"/>
      <c r="F11" s="27"/>
      <c r="G11" s="27"/>
      <c r="H11" s="27"/>
      <c r="I11" s="305" t="s">
        <v>6</v>
      </c>
      <c r="J11" s="305"/>
      <c r="K11" s="305"/>
      <c r="L11" s="306" t="str">
        <f>IF(担当者氏名="","",担当者役職&amp;"　"&amp;担当者氏名)</f>
        <v/>
      </c>
      <c r="M11" s="306"/>
      <c r="N11" s="306"/>
      <c r="O11" s="306"/>
      <c r="P11" s="306"/>
      <c r="Q11" s="306"/>
      <c r="R11" s="306"/>
      <c r="S11" s="306"/>
      <c r="T11" s="306"/>
      <c r="U11" s="306"/>
      <c r="V11" s="306"/>
      <c r="W11" s="306"/>
      <c r="X11" s="306"/>
      <c r="Y11" s="27"/>
    </row>
    <row r="12" spans="1:37" ht="21" customHeight="1">
      <c r="A12" s="27"/>
      <c r="B12" s="27"/>
      <c r="C12" s="27"/>
      <c r="D12" s="27"/>
      <c r="E12" s="27"/>
      <c r="F12" s="27"/>
      <c r="G12" s="27"/>
      <c r="H12" s="27"/>
      <c r="I12" s="305" t="s">
        <v>5</v>
      </c>
      <c r="J12" s="305"/>
      <c r="K12" s="305"/>
      <c r="L12" s="304" t="str">
        <f>IF(担当者電話番号="","",担当者電話番号)</f>
        <v/>
      </c>
      <c r="M12" s="304"/>
      <c r="N12" s="304"/>
      <c r="O12" s="304"/>
      <c r="P12" s="304"/>
      <c r="Q12" s="304"/>
      <c r="R12" s="304"/>
      <c r="S12" s="304"/>
      <c r="T12" s="304"/>
      <c r="U12" s="304"/>
      <c r="V12" s="304"/>
      <c r="W12" s="304"/>
      <c r="X12" s="304"/>
      <c r="Y12" s="27"/>
    </row>
    <row r="13" spans="1:37" ht="21" customHeight="1">
      <c r="A13" s="27"/>
      <c r="B13" s="27"/>
      <c r="C13" s="27"/>
      <c r="D13" s="27"/>
      <c r="E13" s="27"/>
      <c r="F13" s="27"/>
      <c r="G13" s="27"/>
      <c r="H13" s="27"/>
      <c r="I13" s="305" t="s">
        <v>9</v>
      </c>
      <c r="J13" s="305"/>
      <c r="K13" s="305"/>
      <c r="L13" s="304" t="str">
        <f>IF(ISBLANK(メールアドレス),"",メールアドレス)</f>
        <v/>
      </c>
      <c r="M13" s="304"/>
      <c r="N13" s="304"/>
      <c r="O13" s="304"/>
      <c r="P13" s="304"/>
      <c r="Q13" s="304"/>
      <c r="R13" s="304"/>
      <c r="S13" s="304"/>
      <c r="T13" s="304"/>
      <c r="U13" s="304"/>
      <c r="V13" s="304"/>
      <c r="W13" s="304"/>
      <c r="X13" s="304"/>
      <c r="Y13" s="27"/>
    </row>
    <row r="14" spans="1:37" ht="9.9499999999999993" customHeight="1">
      <c r="A14" s="27"/>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37" ht="32.25" customHeight="1">
      <c r="A15" s="235" t="s">
        <v>235</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7"/>
    </row>
    <row r="16" spans="1:37" ht="9.9499999999999993"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s="49" customFormat="1" ht="17.25" customHeight="1">
      <c r="A17" s="48" t="s">
        <v>129</v>
      </c>
      <c r="B17" s="42"/>
      <c r="C17" s="42"/>
      <c r="D17" s="42"/>
      <c r="E17" s="42"/>
      <c r="F17" s="42"/>
      <c r="G17" s="42"/>
      <c r="I17" s="42" t="str">
        <f>IF(第■回="","",第■回)</f>
        <v/>
      </c>
      <c r="J17" s="42"/>
      <c r="K17" s="42"/>
      <c r="L17" s="42"/>
      <c r="M17" s="42"/>
      <c r="N17" s="42"/>
      <c r="O17" s="42"/>
      <c r="P17" s="42"/>
      <c r="Q17" s="42"/>
      <c r="R17" s="42"/>
      <c r="S17" s="42"/>
      <c r="T17" s="42"/>
      <c r="U17" s="42"/>
      <c r="V17" s="42"/>
      <c r="W17" s="42"/>
      <c r="X17" s="42"/>
      <c r="Y17" s="42"/>
    </row>
    <row r="18" spans="1:25" ht="9.9499999999999993"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row>
    <row r="19" spans="1:25" ht="9.9499999999999993" customHeight="1">
      <c r="A19" s="49"/>
      <c r="B19" s="49"/>
      <c r="C19" s="49"/>
      <c r="D19" s="49"/>
      <c r="E19" s="49"/>
      <c r="F19" s="51"/>
      <c r="G19" s="51"/>
      <c r="H19" s="51"/>
      <c r="I19" s="51"/>
      <c r="J19" s="51"/>
      <c r="K19" s="51"/>
      <c r="L19" s="46"/>
      <c r="M19" s="51"/>
      <c r="N19" s="51"/>
      <c r="O19" s="51"/>
      <c r="P19" s="51"/>
      <c r="Q19" s="51"/>
      <c r="R19" s="51"/>
      <c r="S19" s="49"/>
      <c r="T19" s="49"/>
      <c r="U19" s="49"/>
      <c r="V19" s="49"/>
      <c r="W19" s="49"/>
    </row>
    <row r="20" spans="1:25" ht="15.75" customHeight="1">
      <c r="A20" s="314" t="s">
        <v>24</v>
      </c>
      <c r="B20" s="314"/>
      <c r="C20" s="314"/>
      <c r="D20" s="315"/>
      <c r="E20" s="315"/>
      <c r="F20" s="315"/>
      <c r="G20" s="315"/>
      <c r="H20" s="315"/>
      <c r="I20" s="315"/>
      <c r="J20" s="315"/>
      <c r="K20" s="315"/>
      <c r="L20" s="315"/>
      <c r="M20" s="315"/>
      <c r="N20" s="315"/>
      <c r="O20" s="315"/>
      <c r="P20" s="315"/>
      <c r="Q20" s="315"/>
      <c r="R20" s="315"/>
      <c r="S20" s="315"/>
      <c r="T20" s="315"/>
      <c r="U20" s="315"/>
      <c r="V20" s="315"/>
      <c r="W20" s="315"/>
    </row>
    <row r="21" spans="1:25" ht="15.75" customHeight="1">
      <c r="A21" s="49"/>
      <c r="B21" s="307" t="s">
        <v>25</v>
      </c>
      <c r="C21" s="307"/>
      <c r="D21" s="307"/>
      <c r="E21" s="308"/>
      <c r="F21" s="308"/>
      <c r="G21" s="308"/>
      <c r="H21" s="308"/>
      <c r="I21" s="308"/>
      <c r="J21" s="308"/>
      <c r="K21" s="308"/>
      <c r="L21" s="308"/>
      <c r="M21" s="308"/>
      <c r="N21" s="307" t="s">
        <v>26</v>
      </c>
      <c r="O21" s="307"/>
      <c r="P21" s="307"/>
      <c r="Q21" s="307"/>
      <c r="R21" s="308"/>
      <c r="S21" s="308"/>
      <c r="T21" s="308"/>
      <c r="U21" s="308"/>
      <c r="V21" s="308"/>
      <c r="W21" s="308"/>
    </row>
    <row r="22" spans="1:25" ht="15.75" customHeight="1">
      <c r="A22" s="49"/>
      <c r="B22" s="309" t="s">
        <v>32</v>
      </c>
      <c r="C22" s="309"/>
      <c r="D22" s="309"/>
      <c r="E22" s="309"/>
      <c r="F22" s="309"/>
      <c r="G22" s="316"/>
      <c r="H22" s="316"/>
      <c r="I22" s="316"/>
      <c r="J22" s="316"/>
      <c r="K22" s="316"/>
      <c r="L22" s="316"/>
      <c r="M22" s="316"/>
      <c r="N22" s="309" t="s">
        <v>27</v>
      </c>
      <c r="O22" s="309"/>
      <c r="P22" s="309"/>
      <c r="Q22" s="309"/>
      <c r="R22" s="317"/>
      <c r="S22" s="317"/>
      <c r="T22" s="317"/>
      <c r="U22" s="317"/>
      <c r="V22" s="317"/>
      <c r="W22" s="317"/>
    </row>
    <row r="23" spans="1:25" ht="15.75" customHeight="1">
      <c r="A23" s="49"/>
      <c r="B23" s="310" t="s">
        <v>135</v>
      </c>
      <c r="C23" s="310"/>
      <c r="D23" s="310"/>
      <c r="E23" s="310"/>
      <c r="F23" s="310"/>
      <c r="G23" s="311"/>
      <c r="H23" s="312"/>
      <c r="I23" s="312"/>
      <c r="J23" s="312"/>
      <c r="K23" s="312"/>
      <c r="L23" s="312"/>
      <c r="M23" s="312"/>
      <c r="N23" s="312"/>
      <c r="O23" s="312"/>
      <c r="P23" s="312"/>
      <c r="Q23" s="312"/>
      <c r="R23" s="312"/>
      <c r="S23" s="312"/>
      <c r="T23" s="312"/>
      <c r="U23" s="312"/>
      <c r="V23" s="312"/>
      <c r="W23" s="313"/>
    </row>
    <row r="24" spans="1:25" ht="9.9499999999999993" customHeight="1">
      <c r="A24" s="49"/>
      <c r="B24" s="49"/>
      <c r="C24" s="49"/>
      <c r="D24" s="49"/>
      <c r="E24" s="49"/>
      <c r="F24" s="49"/>
      <c r="G24" s="49"/>
      <c r="H24" s="49"/>
      <c r="I24" s="49"/>
      <c r="J24" s="49"/>
      <c r="K24" s="49"/>
      <c r="L24" s="49"/>
      <c r="M24" s="49"/>
      <c r="N24" s="49"/>
      <c r="O24" s="49"/>
      <c r="P24" s="49"/>
      <c r="Q24" s="49"/>
      <c r="R24" s="49"/>
      <c r="S24" s="49"/>
      <c r="T24" s="49"/>
      <c r="U24" s="49"/>
      <c r="V24" s="49"/>
      <c r="W24" s="49"/>
    </row>
    <row r="25" spans="1:25" ht="9.9499999999999993" customHeight="1">
      <c r="A25" s="49"/>
      <c r="B25" s="49"/>
      <c r="C25" s="49"/>
      <c r="D25" s="49"/>
      <c r="E25" s="49"/>
      <c r="F25" s="51"/>
      <c r="G25" s="51"/>
      <c r="H25" s="51"/>
      <c r="I25" s="51"/>
      <c r="J25" s="51"/>
      <c r="K25" s="51"/>
      <c r="L25" s="46"/>
      <c r="M25" s="51"/>
      <c r="N25" s="51"/>
      <c r="O25" s="51"/>
      <c r="P25" s="51"/>
      <c r="Q25" s="51"/>
      <c r="R25" s="51"/>
      <c r="S25" s="49"/>
      <c r="T25" s="49"/>
      <c r="U25" s="49"/>
      <c r="V25" s="49"/>
      <c r="W25" s="49"/>
    </row>
    <row r="26" spans="1:25" ht="15.75" customHeight="1">
      <c r="A26" s="314" t="s">
        <v>24</v>
      </c>
      <c r="B26" s="314"/>
      <c r="C26" s="314"/>
      <c r="D26" s="315"/>
      <c r="E26" s="315"/>
      <c r="F26" s="315"/>
      <c r="G26" s="315"/>
      <c r="H26" s="315"/>
      <c r="I26" s="315"/>
      <c r="J26" s="315"/>
      <c r="K26" s="315"/>
      <c r="L26" s="315"/>
      <c r="M26" s="315"/>
      <c r="N26" s="315"/>
      <c r="O26" s="315"/>
      <c r="P26" s="315"/>
      <c r="Q26" s="315"/>
      <c r="R26" s="315"/>
      <c r="S26" s="315"/>
      <c r="T26" s="315"/>
      <c r="U26" s="315"/>
      <c r="V26" s="315"/>
      <c r="W26" s="315"/>
    </row>
    <row r="27" spans="1:25" ht="15.75" customHeight="1">
      <c r="A27" s="49"/>
      <c r="B27" s="307" t="s">
        <v>25</v>
      </c>
      <c r="C27" s="307"/>
      <c r="D27" s="307"/>
      <c r="E27" s="308"/>
      <c r="F27" s="308"/>
      <c r="G27" s="308"/>
      <c r="H27" s="308"/>
      <c r="I27" s="308"/>
      <c r="J27" s="308"/>
      <c r="K27" s="308"/>
      <c r="L27" s="308"/>
      <c r="M27" s="308"/>
      <c r="N27" s="307" t="s">
        <v>26</v>
      </c>
      <c r="O27" s="307"/>
      <c r="P27" s="307"/>
      <c r="Q27" s="307"/>
      <c r="R27" s="308"/>
      <c r="S27" s="308"/>
      <c r="T27" s="308"/>
      <c r="U27" s="308"/>
      <c r="V27" s="308"/>
      <c r="W27" s="308"/>
    </row>
    <row r="28" spans="1:25" ht="15.75" customHeight="1">
      <c r="A28" s="49"/>
      <c r="B28" s="309" t="s">
        <v>32</v>
      </c>
      <c r="C28" s="309"/>
      <c r="D28" s="309"/>
      <c r="E28" s="309"/>
      <c r="F28" s="309"/>
      <c r="G28" s="316"/>
      <c r="H28" s="316"/>
      <c r="I28" s="316"/>
      <c r="J28" s="316"/>
      <c r="K28" s="316"/>
      <c r="L28" s="316"/>
      <c r="M28" s="316"/>
      <c r="N28" s="309" t="s">
        <v>27</v>
      </c>
      <c r="O28" s="309"/>
      <c r="P28" s="309"/>
      <c r="Q28" s="309"/>
      <c r="R28" s="317"/>
      <c r="S28" s="317"/>
      <c r="T28" s="317"/>
      <c r="U28" s="317"/>
      <c r="V28" s="317"/>
      <c r="W28" s="317"/>
    </row>
    <row r="29" spans="1:25" ht="15.75" customHeight="1">
      <c r="A29" s="49"/>
      <c r="B29" s="310" t="s">
        <v>135</v>
      </c>
      <c r="C29" s="310"/>
      <c r="D29" s="310"/>
      <c r="E29" s="310"/>
      <c r="F29" s="310"/>
      <c r="G29" s="311"/>
      <c r="H29" s="312"/>
      <c r="I29" s="312"/>
      <c r="J29" s="312"/>
      <c r="K29" s="312"/>
      <c r="L29" s="312"/>
      <c r="M29" s="312"/>
      <c r="N29" s="312"/>
      <c r="O29" s="312"/>
      <c r="P29" s="312"/>
      <c r="Q29" s="312"/>
      <c r="R29" s="312"/>
      <c r="S29" s="312"/>
      <c r="T29" s="312"/>
      <c r="U29" s="312"/>
      <c r="V29" s="312"/>
      <c r="W29" s="313"/>
    </row>
    <row r="30" spans="1:25" ht="9.9499999999999993" customHeight="1">
      <c r="A30" s="49"/>
      <c r="B30" s="49"/>
      <c r="C30" s="49"/>
      <c r="D30" s="49"/>
      <c r="E30" s="49"/>
      <c r="F30" s="49"/>
      <c r="G30" s="49"/>
      <c r="H30" s="49"/>
      <c r="I30" s="49"/>
      <c r="J30" s="49"/>
      <c r="K30" s="49"/>
      <c r="L30" s="49"/>
      <c r="M30" s="49"/>
      <c r="N30" s="49"/>
      <c r="O30" s="49"/>
      <c r="P30" s="49"/>
      <c r="Q30" s="49"/>
      <c r="R30" s="49"/>
      <c r="S30" s="49"/>
      <c r="T30" s="49"/>
      <c r="U30" s="49"/>
      <c r="V30" s="49"/>
      <c r="W30" s="49"/>
    </row>
    <row r="31" spans="1:25" ht="9.9499999999999993" customHeight="1">
      <c r="A31" s="49"/>
      <c r="B31" s="49"/>
      <c r="C31" s="49"/>
      <c r="D31" s="49"/>
      <c r="E31" s="49"/>
      <c r="F31" s="51"/>
      <c r="G31" s="51"/>
      <c r="H31" s="51"/>
      <c r="I31" s="51"/>
      <c r="J31" s="51"/>
      <c r="K31" s="51"/>
      <c r="L31" s="46"/>
      <c r="M31" s="51"/>
      <c r="N31" s="51"/>
      <c r="O31" s="51"/>
      <c r="P31" s="51"/>
      <c r="Q31" s="51"/>
      <c r="R31" s="51"/>
      <c r="S31" s="49"/>
      <c r="T31" s="49"/>
      <c r="U31" s="49"/>
      <c r="V31" s="49"/>
      <c r="W31" s="49"/>
    </row>
    <row r="32" spans="1:25" ht="15.75" customHeight="1">
      <c r="A32" s="314" t="s">
        <v>24</v>
      </c>
      <c r="B32" s="314"/>
      <c r="C32" s="314"/>
      <c r="D32" s="315"/>
      <c r="E32" s="315"/>
      <c r="F32" s="315"/>
      <c r="G32" s="315"/>
      <c r="H32" s="315"/>
      <c r="I32" s="315"/>
      <c r="J32" s="315"/>
      <c r="K32" s="315"/>
      <c r="L32" s="315"/>
      <c r="M32" s="315"/>
      <c r="N32" s="315"/>
      <c r="O32" s="315"/>
      <c r="P32" s="315"/>
      <c r="Q32" s="315"/>
      <c r="R32" s="315"/>
      <c r="S32" s="315"/>
      <c r="T32" s="315"/>
      <c r="U32" s="315"/>
      <c r="V32" s="315"/>
      <c r="W32" s="315"/>
    </row>
    <row r="33" spans="1:23" ht="15.75" customHeight="1">
      <c r="A33" s="49"/>
      <c r="B33" s="307" t="s">
        <v>25</v>
      </c>
      <c r="C33" s="307"/>
      <c r="D33" s="307"/>
      <c r="E33" s="308"/>
      <c r="F33" s="308"/>
      <c r="G33" s="308"/>
      <c r="H33" s="308"/>
      <c r="I33" s="308"/>
      <c r="J33" s="308"/>
      <c r="K33" s="308"/>
      <c r="L33" s="308"/>
      <c r="M33" s="308"/>
      <c r="N33" s="307" t="s">
        <v>26</v>
      </c>
      <c r="O33" s="307"/>
      <c r="P33" s="307"/>
      <c r="Q33" s="307"/>
      <c r="R33" s="308"/>
      <c r="S33" s="308"/>
      <c r="T33" s="308"/>
      <c r="U33" s="308"/>
      <c r="V33" s="308"/>
      <c r="W33" s="308"/>
    </row>
    <row r="34" spans="1:23" ht="15.75" customHeight="1">
      <c r="A34" s="49"/>
      <c r="B34" s="309" t="s">
        <v>32</v>
      </c>
      <c r="C34" s="309"/>
      <c r="D34" s="309"/>
      <c r="E34" s="309"/>
      <c r="F34" s="309"/>
      <c r="G34" s="316"/>
      <c r="H34" s="316"/>
      <c r="I34" s="316"/>
      <c r="J34" s="316"/>
      <c r="K34" s="316"/>
      <c r="L34" s="316"/>
      <c r="M34" s="316"/>
      <c r="N34" s="309" t="s">
        <v>27</v>
      </c>
      <c r="O34" s="309"/>
      <c r="P34" s="309"/>
      <c r="Q34" s="309"/>
      <c r="R34" s="317"/>
      <c r="S34" s="317"/>
      <c r="T34" s="317"/>
      <c r="U34" s="317"/>
      <c r="V34" s="317"/>
      <c r="W34" s="317"/>
    </row>
    <row r="35" spans="1:23" ht="15.75" customHeight="1">
      <c r="A35" s="49"/>
      <c r="B35" s="310" t="s">
        <v>135</v>
      </c>
      <c r="C35" s="310"/>
      <c r="D35" s="310"/>
      <c r="E35" s="310"/>
      <c r="F35" s="310"/>
      <c r="G35" s="311"/>
      <c r="H35" s="312"/>
      <c r="I35" s="312"/>
      <c r="J35" s="312"/>
      <c r="K35" s="312"/>
      <c r="L35" s="312"/>
      <c r="M35" s="312"/>
      <c r="N35" s="312"/>
      <c r="O35" s="312"/>
      <c r="P35" s="312"/>
      <c r="Q35" s="312"/>
      <c r="R35" s="312"/>
      <c r="S35" s="312"/>
      <c r="T35" s="312"/>
      <c r="U35" s="312"/>
      <c r="V35" s="312"/>
      <c r="W35" s="313"/>
    </row>
    <row r="36" spans="1:23" ht="9.9499999999999993" customHeight="1">
      <c r="A36" s="49"/>
      <c r="B36" s="49"/>
      <c r="C36" s="49"/>
      <c r="D36" s="49"/>
      <c r="E36" s="49"/>
      <c r="F36" s="49"/>
      <c r="G36" s="49"/>
      <c r="H36" s="49"/>
      <c r="I36" s="49"/>
      <c r="J36" s="49"/>
      <c r="K36" s="49"/>
      <c r="L36" s="49"/>
      <c r="M36" s="49"/>
      <c r="N36" s="49"/>
      <c r="O36" s="49"/>
      <c r="P36" s="49"/>
      <c r="Q36" s="49"/>
      <c r="R36" s="49"/>
      <c r="S36" s="49"/>
      <c r="T36" s="49"/>
      <c r="U36" s="49"/>
      <c r="V36" s="49"/>
      <c r="W36" s="49"/>
    </row>
    <row r="37" spans="1:23" ht="9.9499999999999993" customHeight="1">
      <c r="A37" s="49"/>
      <c r="B37" s="49"/>
      <c r="C37" s="49"/>
      <c r="D37" s="49"/>
      <c r="E37" s="49"/>
      <c r="F37" s="51"/>
      <c r="G37" s="51"/>
      <c r="H37" s="51"/>
      <c r="I37" s="51"/>
      <c r="J37" s="51"/>
      <c r="K37" s="51"/>
      <c r="L37" s="46"/>
      <c r="M37" s="51"/>
      <c r="N37" s="51"/>
      <c r="O37" s="51"/>
      <c r="P37" s="51"/>
      <c r="Q37" s="51"/>
      <c r="R37" s="51"/>
      <c r="S37" s="49"/>
      <c r="T37" s="49"/>
      <c r="U37" s="49"/>
      <c r="V37" s="49"/>
      <c r="W37" s="49"/>
    </row>
    <row r="38" spans="1:23" ht="15.75" customHeight="1">
      <c r="A38" s="314" t="s">
        <v>24</v>
      </c>
      <c r="B38" s="314"/>
      <c r="C38" s="314"/>
      <c r="D38" s="315"/>
      <c r="E38" s="315"/>
      <c r="F38" s="315"/>
      <c r="G38" s="315"/>
      <c r="H38" s="315"/>
      <c r="I38" s="315"/>
      <c r="J38" s="315"/>
      <c r="K38" s="315"/>
      <c r="L38" s="315"/>
      <c r="M38" s="315"/>
      <c r="N38" s="315"/>
      <c r="O38" s="315"/>
      <c r="P38" s="315"/>
      <c r="Q38" s="315"/>
      <c r="R38" s="315"/>
      <c r="S38" s="315"/>
      <c r="T38" s="315"/>
      <c r="U38" s="315"/>
      <c r="V38" s="315"/>
      <c r="W38" s="315"/>
    </row>
    <row r="39" spans="1:23" ht="15.75" customHeight="1">
      <c r="A39" s="49"/>
      <c r="B39" s="307" t="s">
        <v>25</v>
      </c>
      <c r="C39" s="307"/>
      <c r="D39" s="307"/>
      <c r="E39" s="308"/>
      <c r="F39" s="308"/>
      <c r="G39" s="308"/>
      <c r="H39" s="308"/>
      <c r="I39" s="308"/>
      <c r="J39" s="308"/>
      <c r="K39" s="308"/>
      <c r="L39" s="308"/>
      <c r="M39" s="308"/>
      <c r="N39" s="307" t="s">
        <v>26</v>
      </c>
      <c r="O39" s="307"/>
      <c r="P39" s="307"/>
      <c r="Q39" s="307"/>
      <c r="R39" s="308"/>
      <c r="S39" s="308"/>
      <c r="T39" s="308"/>
      <c r="U39" s="308"/>
      <c r="V39" s="308"/>
      <c r="W39" s="308"/>
    </row>
    <row r="40" spans="1:23" ht="15.75" customHeight="1">
      <c r="A40" s="49"/>
      <c r="B40" s="309" t="s">
        <v>32</v>
      </c>
      <c r="C40" s="309"/>
      <c r="D40" s="309"/>
      <c r="E40" s="309"/>
      <c r="F40" s="309"/>
      <c r="G40" s="316"/>
      <c r="H40" s="316"/>
      <c r="I40" s="316"/>
      <c r="J40" s="316"/>
      <c r="K40" s="316"/>
      <c r="L40" s="316"/>
      <c r="M40" s="316"/>
      <c r="N40" s="309" t="s">
        <v>27</v>
      </c>
      <c r="O40" s="309"/>
      <c r="P40" s="309"/>
      <c r="Q40" s="309"/>
      <c r="R40" s="317"/>
      <c r="S40" s="317"/>
      <c r="T40" s="317"/>
      <c r="U40" s="317"/>
      <c r="V40" s="317"/>
      <c r="W40" s="317"/>
    </row>
    <row r="41" spans="1:23" ht="15.75" customHeight="1">
      <c r="A41" s="49"/>
      <c r="B41" s="310" t="s">
        <v>135</v>
      </c>
      <c r="C41" s="310"/>
      <c r="D41" s="310"/>
      <c r="E41" s="310"/>
      <c r="F41" s="310"/>
      <c r="G41" s="311"/>
      <c r="H41" s="312"/>
      <c r="I41" s="312"/>
      <c r="J41" s="312"/>
      <c r="K41" s="312"/>
      <c r="L41" s="312"/>
      <c r="M41" s="312"/>
      <c r="N41" s="312"/>
      <c r="O41" s="312"/>
      <c r="P41" s="312"/>
      <c r="Q41" s="312"/>
      <c r="R41" s="312"/>
      <c r="S41" s="312"/>
      <c r="T41" s="312"/>
      <c r="U41" s="312"/>
      <c r="V41" s="312"/>
      <c r="W41" s="313"/>
    </row>
    <row r="42" spans="1:23" ht="9.9499999999999993" customHeight="1">
      <c r="A42" s="49"/>
      <c r="B42" s="49"/>
      <c r="C42" s="49"/>
      <c r="D42" s="49"/>
      <c r="E42" s="49"/>
      <c r="F42" s="49"/>
      <c r="G42" s="49"/>
      <c r="H42" s="49"/>
      <c r="I42" s="49"/>
      <c r="J42" s="49"/>
      <c r="K42" s="49"/>
      <c r="L42" s="49"/>
      <c r="M42" s="49"/>
      <c r="N42" s="49"/>
      <c r="O42" s="49"/>
      <c r="P42" s="49"/>
      <c r="Q42" s="49"/>
      <c r="R42" s="49"/>
      <c r="S42" s="49"/>
      <c r="T42" s="49"/>
      <c r="U42" s="49"/>
      <c r="V42" s="49"/>
      <c r="W42" s="49"/>
    </row>
    <row r="43" spans="1:23" ht="9.9499999999999993" customHeight="1">
      <c r="A43" s="49"/>
      <c r="B43" s="49"/>
      <c r="C43" s="49"/>
      <c r="D43" s="49"/>
      <c r="E43" s="49"/>
      <c r="F43" s="51"/>
      <c r="G43" s="51"/>
      <c r="H43" s="51"/>
      <c r="I43" s="51"/>
      <c r="J43" s="51"/>
      <c r="K43" s="51"/>
      <c r="L43" s="46"/>
      <c r="M43" s="51"/>
      <c r="N43" s="51"/>
      <c r="O43" s="51"/>
      <c r="P43" s="51"/>
      <c r="Q43" s="51"/>
      <c r="R43" s="51"/>
      <c r="S43" s="49"/>
      <c r="T43" s="49"/>
      <c r="U43" s="49"/>
      <c r="V43" s="49"/>
      <c r="W43" s="49"/>
    </row>
    <row r="44" spans="1:23" ht="15.75" customHeight="1">
      <c r="A44" s="314" t="s">
        <v>24</v>
      </c>
      <c r="B44" s="314"/>
      <c r="C44" s="314"/>
      <c r="D44" s="315"/>
      <c r="E44" s="315"/>
      <c r="F44" s="315"/>
      <c r="G44" s="315"/>
      <c r="H44" s="315"/>
      <c r="I44" s="315"/>
      <c r="J44" s="315"/>
      <c r="K44" s="315"/>
      <c r="L44" s="315"/>
      <c r="M44" s="315"/>
      <c r="N44" s="315"/>
      <c r="O44" s="315"/>
      <c r="P44" s="315"/>
      <c r="Q44" s="315"/>
      <c r="R44" s="315"/>
      <c r="S44" s="315"/>
      <c r="T44" s="315"/>
      <c r="U44" s="315"/>
      <c r="V44" s="315"/>
      <c r="W44" s="315"/>
    </row>
    <row r="45" spans="1:23" ht="15.75" customHeight="1">
      <c r="A45" s="49"/>
      <c r="B45" s="307" t="s">
        <v>25</v>
      </c>
      <c r="C45" s="307"/>
      <c r="D45" s="307"/>
      <c r="E45" s="308"/>
      <c r="F45" s="308"/>
      <c r="G45" s="308"/>
      <c r="H45" s="308"/>
      <c r="I45" s="308"/>
      <c r="J45" s="308"/>
      <c r="K45" s="308"/>
      <c r="L45" s="308"/>
      <c r="M45" s="308"/>
      <c r="N45" s="307" t="s">
        <v>26</v>
      </c>
      <c r="O45" s="307"/>
      <c r="P45" s="307"/>
      <c r="Q45" s="307"/>
      <c r="R45" s="308"/>
      <c r="S45" s="308"/>
      <c r="T45" s="308"/>
      <c r="U45" s="308"/>
      <c r="V45" s="308"/>
      <c r="W45" s="308"/>
    </row>
    <row r="46" spans="1:23" ht="15.75" customHeight="1">
      <c r="A46" s="49"/>
      <c r="B46" s="309" t="s">
        <v>32</v>
      </c>
      <c r="C46" s="309"/>
      <c r="D46" s="309"/>
      <c r="E46" s="309"/>
      <c r="F46" s="309"/>
      <c r="G46" s="316"/>
      <c r="H46" s="316"/>
      <c r="I46" s="316"/>
      <c r="J46" s="316"/>
      <c r="K46" s="316"/>
      <c r="L46" s="316"/>
      <c r="M46" s="316"/>
      <c r="N46" s="309" t="s">
        <v>27</v>
      </c>
      <c r="O46" s="309"/>
      <c r="P46" s="309"/>
      <c r="Q46" s="309"/>
      <c r="R46" s="317"/>
      <c r="S46" s="317"/>
      <c r="T46" s="317"/>
      <c r="U46" s="317"/>
      <c r="V46" s="317"/>
      <c r="W46" s="317"/>
    </row>
    <row r="47" spans="1:23" ht="15.75" customHeight="1">
      <c r="A47" s="49"/>
      <c r="B47" s="310" t="s">
        <v>135</v>
      </c>
      <c r="C47" s="310"/>
      <c r="D47" s="310"/>
      <c r="E47" s="310"/>
      <c r="F47" s="310"/>
      <c r="G47" s="311"/>
      <c r="H47" s="312"/>
      <c r="I47" s="312"/>
      <c r="J47" s="312"/>
      <c r="K47" s="312"/>
      <c r="L47" s="312"/>
      <c r="M47" s="312"/>
      <c r="N47" s="312"/>
      <c r="O47" s="312"/>
      <c r="P47" s="312"/>
      <c r="Q47" s="312"/>
      <c r="R47" s="312"/>
      <c r="S47" s="312"/>
      <c r="T47" s="312"/>
      <c r="U47" s="312"/>
      <c r="V47" s="312"/>
      <c r="W47" s="313"/>
    </row>
    <row r="48" spans="1:23" ht="9.9499999999999993" customHeight="1">
      <c r="A48" s="49"/>
      <c r="B48" s="49"/>
      <c r="C48" s="49"/>
      <c r="D48" s="49"/>
      <c r="E48" s="49"/>
      <c r="F48" s="49"/>
      <c r="G48" s="49"/>
      <c r="H48" s="49"/>
      <c r="I48" s="49"/>
      <c r="J48" s="49"/>
      <c r="K48" s="49"/>
      <c r="L48" s="49"/>
      <c r="M48" s="49"/>
      <c r="N48" s="49"/>
      <c r="O48" s="49"/>
      <c r="P48" s="49"/>
      <c r="Q48" s="49"/>
      <c r="R48" s="49"/>
      <c r="S48" s="49"/>
      <c r="T48" s="49"/>
      <c r="U48" s="49"/>
      <c r="V48" s="49"/>
      <c r="W48" s="49"/>
    </row>
  </sheetData>
  <sheetProtection algorithmName="SHA-512" hashValue="P5qFIKf0BBdqxpneZtTAYsXz0eFq2zRrT2T6Y5PEK5VQUZytLe4VwJauamaz/BTaAaHviSAXwzf5XIuyZUdo3w==" saltValue="neUXrZ+K778tP3HhHyattQ==" spinCount="100000" sheet="1" formatCells="0" insertRows="0"/>
  <mergeCells count="74">
    <mergeCell ref="B46:F46"/>
    <mergeCell ref="G46:M46"/>
    <mergeCell ref="N46:Q46"/>
    <mergeCell ref="R46:W46"/>
    <mergeCell ref="B47:F47"/>
    <mergeCell ref="G47:W47"/>
    <mergeCell ref="A44:C44"/>
    <mergeCell ref="D44:W44"/>
    <mergeCell ref="B45:D45"/>
    <mergeCell ref="E45:M45"/>
    <mergeCell ref="N45:Q45"/>
    <mergeCell ref="R45:W45"/>
    <mergeCell ref="B40:F40"/>
    <mergeCell ref="G40:M40"/>
    <mergeCell ref="N40:Q40"/>
    <mergeCell ref="R40:W40"/>
    <mergeCell ref="B41:F41"/>
    <mergeCell ref="G41:W41"/>
    <mergeCell ref="A38:C38"/>
    <mergeCell ref="D38:W38"/>
    <mergeCell ref="B39:D39"/>
    <mergeCell ref="E39:M39"/>
    <mergeCell ref="N39:Q39"/>
    <mergeCell ref="R39:W39"/>
    <mergeCell ref="B34:F34"/>
    <mergeCell ref="G34:M34"/>
    <mergeCell ref="N34:Q34"/>
    <mergeCell ref="R34:W34"/>
    <mergeCell ref="B35:F35"/>
    <mergeCell ref="G35:W35"/>
    <mergeCell ref="A32:C32"/>
    <mergeCell ref="D32:W32"/>
    <mergeCell ref="B33:D33"/>
    <mergeCell ref="E33:M33"/>
    <mergeCell ref="N33:Q33"/>
    <mergeCell ref="R33:W33"/>
    <mergeCell ref="B28:F28"/>
    <mergeCell ref="G28:M28"/>
    <mergeCell ref="N28:Q28"/>
    <mergeCell ref="R28:W28"/>
    <mergeCell ref="B29:F29"/>
    <mergeCell ref="G29:W29"/>
    <mergeCell ref="A26:C26"/>
    <mergeCell ref="D26:W26"/>
    <mergeCell ref="B27:D27"/>
    <mergeCell ref="E27:M27"/>
    <mergeCell ref="N27:Q27"/>
    <mergeCell ref="R27:W27"/>
    <mergeCell ref="B22:F22"/>
    <mergeCell ref="B23:F23"/>
    <mergeCell ref="G23:W23"/>
    <mergeCell ref="A20:C20"/>
    <mergeCell ref="D20:W20"/>
    <mergeCell ref="B21:D21"/>
    <mergeCell ref="E21:M21"/>
    <mergeCell ref="G22:M22"/>
    <mergeCell ref="N22:Q22"/>
    <mergeCell ref="R22:W22"/>
    <mergeCell ref="I13:K13"/>
    <mergeCell ref="L13:X13"/>
    <mergeCell ref="A15:X15"/>
    <mergeCell ref="N21:Q21"/>
    <mergeCell ref="R21:W21"/>
    <mergeCell ref="H9:J9"/>
    <mergeCell ref="K9:X9"/>
    <mergeCell ref="I11:K11"/>
    <mergeCell ref="L11:X11"/>
    <mergeCell ref="I12:K12"/>
    <mergeCell ref="L12:X12"/>
    <mergeCell ref="R5:X5"/>
    <mergeCell ref="H7:J7"/>
    <mergeCell ref="K7:X7"/>
    <mergeCell ref="H8:J8"/>
    <mergeCell ref="K8:X8"/>
  </mergeCells>
  <phoneticPr fontId="2"/>
  <dataValidations count="1">
    <dataValidation type="whole" operator="greaterThanOrEqual" allowBlank="1" showInputMessage="1" showErrorMessage="1" sqref="R21:W21 G22:M22 R27:W27 G28:M28 R33:W33 G34:M34 R39:W39 G40:M40 R45:W45 G46:M46" xr:uid="{9F890D91-8AE0-404E-8D72-927C7B886A1B}">
      <formula1>1</formula1>
    </dataValidation>
  </dataValidations>
  <printOptions horizontalCentered="1"/>
  <pageMargins left="0.70866141732283472" right="0.70866141732283472" top="0.75"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AK45"/>
  <sheetViews>
    <sheetView showGridLines="0" view="pageBreakPreview" zoomScaleNormal="100" zoomScaleSheetLayoutView="100" workbookViewId="0">
      <selection activeCell="O6" sqref="O6:X6"/>
    </sheetView>
  </sheetViews>
  <sheetFormatPr defaultColWidth="3.125" defaultRowHeight="14.25"/>
  <cols>
    <col min="1" max="1" width="3.125" style="37" customWidth="1"/>
    <col min="2" max="24" width="3.125" style="37"/>
    <col min="25" max="25" width="0.875" style="37" customWidth="1"/>
    <col min="26" max="16384" width="3.125" style="37"/>
  </cols>
  <sheetData>
    <row r="1" spans="1:37" ht="9.9499999999999993" customHeight="1"/>
    <row r="2" spans="1:37" ht="9.9499999999999993" customHeight="1"/>
    <row r="3" spans="1:37">
      <c r="A3" s="37" t="s">
        <v>272</v>
      </c>
    </row>
    <row r="4" spans="1:37" ht="9.9499999999999993" customHeight="1"/>
    <row r="5" spans="1:37" ht="9.9499999999999993" customHeight="1"/>
    <row r="6" spans="1:37" ht="19.5" customHeight="1">
      <c r="O6" s="287" t="s">
        <v>89</v>
      </c>
      <c r="P6" s="287"/>
      <c r="Q6" s="287"/>
      <c r="R6" s="287"/>
      <c r="S6" s="287"/>
      <c r="T6" s="287"/>
      <c r="U6" s="287"/>
      <c r="V6" s="287"/>
      <c r="W6" s="287"/>
      <c r="X6" s="287"/>
      <c r="AK6" s="38"/>
    </row>
    <row r="7" spans="1:37" ht="9.9499999999999993" customHeight="1">
      <c r="E7" s="52"/>
    </row>
    <row r="8" spans="1:37" s="39" customFormat="1" ht="18" customHeight="1">
      <c r="A8" s="4" t="s">
        <v>90</v>
      </c>
      <c r="B8" s="4"/>
      <c r="C8" s="4"/>
      <c r="D8" s="4"/>
      <c r="E8" s="53"/>
      <c r="F8" s="4"/>
      <c r="G8" s="4"/>
      <c r="H8" s="4"/>
      <c r="I8" s="4"/>
      <c r="J8" s="4"/>
      <c r="K8" s="4"/>
      <c r="L8" s="4"/>
      <c r="M8" s="4"/>
      <c r="N8" s="4"/>
      <c r="O8" s="4"/>
      <c r="P8" s="4"/>
      <c r="Q8" s="4"/>
      <c r="R8" s="4"/>
      <c r="S8" s="4"/>
      <c r="T8" s="4"/>
      <c r="U8" s="4"/>
      <c r="V8" s="4"/>
      <c r="W8" s="4"/>
      <c r="X8" s="4"/>
      <c r="Y8" s="4"/>
    </row>
    <row r="9" spans="1:37" ht="9.9499999999999993" customHeight="1">
      <c r="A9" s="20"/>
      <c r="B9" s="20"/>
      <c r="C9" s="20"/>
      <c r="D9" s="20"/>
      <c r="E9" s="21"/>
      <c r="F9" s="20"/>
      <c r="G9" s="20"/>
      <c r="H9" s="20"/>
      <c r="I9" s="20"/>
      <c r="J9" s="20"/>
      <c r="K9" s="20"/>
      <c r="L9" s="20"/>
      <c r="M9" s="20"/>
      <c r="N9" s="20"/>
      <c r="O9" s="20"/>
      <c r="P9" s="20"/>
      <c r="Q9" s="20"/>
      <c r="R9" s="20"/>
      <c r="S9" s="20"/>
      <c r="T9" s="20"/>
      <c r="U9" s="20"/>
      <c r="V9" s="20"/>
      <c r="W9" s="20"/>
      <c r="X9" s="20"/>
      <c r="Y9" s="20"/>
    </row>
    <row r="10" spans="1:37" ht="21" customHeight="1">
      <c r="A10" s="20"/>
      <c r="B10" s="20"/>
      <c r="C10" s="20"/>
      <c r="D10" s="20"/>
      <c r="E10" s="20"/>
      <c r="F10" s="20"/>
      <c r="G10" s="20"/>
      <c r="H10" s="155" t="s">
        <v>0</v>
      </c>
      <c r="I10" s="155"/>
      <c r="J10" s="155"/>
      <c r="K10" s="158" t="str">
        <f>IF(住所="","",住所)</f>
        <v/>
      </c>
      <c r="L10" s="158"/>
      <c r="M10" s="158"/>
      <c r="N10" s="158"/>
      <c r="O10" s="158"/>
      <c r="P10" s="158"/>
      <c r="Q10" s="158"/>
      <c r="R10" s="158"/>
      <c r="S10" s="158"/>
      <c r="T10" s="158"/>
      <c r="U10" s="158"/>
      <c r="V10" s="158"/>
      <c r="W10" s="158"/>
      <c r="X10" s="158"/>
      <c r="Y10" s="20"/>
    </row>
    <row r="11" spans="1:37" ht="21" customHeight="1">
      <c r="A11" s="20"/>
      <c r="B11" s="20"/>
      <c r="C11" s="20"/>
      <c r="D11" s="20"/>
      <c r="E11" s="20"/>
      <c r="F11" s="20"/>
      <c r="G11" s="20"/>
      <c r="H11" s="155" t="s">
        <v>10</v>
      </c>
      <c r="I11" s="155"/>
      <c r="J11" s="155"/>
      <c r="K11" s="158" t="str">
        <f>IF(名称="","",名称)</f>
        <v/>
      </c>
      <c r="L11" s="158"/>
      <c r="M11" s="158"/>
      <c r="N11" s="158"/>
      <c r="O11" s="158"/>
      <c r="P11" s="158"/>
      <c r="Q11" s="158"/>
      <c r="R11" s="158"/>
      <c r="S11" s="158"/>
      <c r="T11" s="158"/>
      <c r="U11" s="158"/>
      <c r="V11" s="158"/>
      <c r="W11" s="158"/>
      <c r="X11" s="158"/>
      <c r="Y11" s="20"/>
    </row>
    <row r="12" spans="1:37" ht="21" customHeight="1">
      <c r="A12" s="20"/>
      <c r="B12" s="20"/>
      <c r="C12" s="20"/>
      <c r="D12" s="20"/>
      <c r="E12" s="20"/>
      <c r="F12" s="20"/>
      <c r="G12" s="20"/>
      <c r="H12" s="155" t="s">
        <v>12</v>
      </c>
      <c r="I12" s="155"/>
      <c r="J12" s="155"/>
      <c r="K12" s="158" t="str">
        <f>IF(代表者氏名="","",代表者役職&amp;"　"&amp;代表者氏名&amp;"")</f>
        <v/>
      </c>
      <c r="L12" s="158"/>
      <c r="M12" s="158"/>
      <c r="N12" s="158"/>
      <c r="O12" s="158"/>
      <c r="P12" s="158"/>
      <c r="Q12" s="158"/>
      <c r="R12" s="158"/>
      <c r="S12" s="158"/>
      <c r="T12" s="158"/>
      <c r="U12" s="158"/>
      <c r="V12" s="158"/>
      <c r="W12" s="158"/>
      <c r="X12" s="158"/>
      <c r="Y12" s="20"/>
    </row>
    <row r="13" spans="1:37" ht="9.9499999999999993"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37" ht="21" customHeight="1">
      <c r="A14" s="20"/>
      <c r="B14" s="20"/>
      <c r="C14" s="20"/>
      <c r="D14" s="20"/>
      <c r="E14" s="20"/>
      <c r="F14" s="20"/>
      <c r="G14" s="20"/>
      <c r="H14" s="20"/>
      <c r="I14" s="295" t="s">
        <v>6</v>
      </c>
      <c r="J14" s="295"/>
      <c r="K14" s="295"/>
      <c r="L14" s="158" t="str">
        <f>IF(担当者氏名="","",担当者役職&amp;"　"&amp;担当者氏名)</f>
        <v/>
      </c>
      <c r="M14" s="158"/>
      <c r="N14" s="158"/>
      <c r="O14" s="158"/>
      <c r="P14" s="158"/>
      <c r="Q14" s="158"/>
      <c r="R14" s="158"/>
      <c r="S14" s="158"/>
      <c r="T14" s="158"/>
      <c r="U14" s="158"/>
      <c r="V14" s="158"/>
      <c r="W14" s="158"/>
      <c r="X14" s="158"/>
      <c r="Y14" s="20"/>
    </row>
    <row r="15" spans="1:37" ht="21" customHeight="1">
      <c r="A15" s="20"/>
      <c r="B15" s="20"/>
      <c r="C15" s="20"/>
      <c r="D15" s="20"/>
      <c r="E15" s="20"/>
      <c r="F15" s="20"/>
      <c r="G15" s="20"/>
      <c r="H15" s="20"/>
      <c r="I15" s="295" t="s">
        <v>5</v>
      </c>
      <c r="J15" s="295"/>
      <c r="K15" s="295"/>
      <c r="L15" s="158" t="str">
        <f>IF(担当者電話番号="","",担当者電話番号)</f>
        <v/>
      </c>
      <c r="M15" s="158"/>
      <c r="N15" s="158"/>
      <c r="O15" s="158"/>
      <c r="P15" s="158"/>
      <c r="Q15" s="158"/>
      <c r="R15" s="158"/>
      <c r="S15" s="158"/>
      <c r="T15" s="158"/>
      <c r="U15" s="158"/>
      <c r="V15" s="158"/>
      <c r="W15" s="158"/>
      <c r="X15" s="158"/>
      <c r="Y15" s="20"/>
    </row>
    <row r="16" spans="1:37" ht="21" customHeight="1">
      <c r="A16" s="20"/>
      <c r="B16" s="20"/>
      <c r="C16" s="20"/>
      <c r="D16" s="20"/>
      <c r="E16" s="20"/>
      <c r="F16" s="20"/>
      <c r="G16" s="20"/>
      <c r="H16" s="20"/>
      <c r="I16" s="295" t="s">
        <v>9</v>
      </c>
      <c r="J16" s="295"/>
      <c r="K16" s="295"/>
      <c r="L16" s="158" t="str">
        <f>IF(ISBLANK(メールアドレス),"",メールアドレス)</f>
        <v/>
      </c>
      <c r="M16" s="158"/>
      <c r="N16" s="158"/>
      <c r="O16" s="158"/>
      <c r="P16" s="158"/>
      <c r="Q16" s="158"/>
      <c r="R16" s="158"/>
      <c r="S16" s="158"/>
      <c r="T16" s="158"/>
      <c r="U16" s="158"/>
      <c r="V16" s="158"/>
      <c r="W16" s="158"/>
      <c r="X16" s="158"/>
      <c r="Y16" s="20"/>
    </row>
    <row r="17" spans="1:25" ht="9.9499999999999993"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ht="29.25" customHeight="1">
      <c r="A18" s="155" t="s">
        <v>236</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20"/>
    </row>
    <row r="19" spans="1:25" ht="12"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20"/>
    </row>
    <row r="20" spans="1:25">
      <c r="A20" s="161" t="s">
        <v>11</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row>
    <row r="21" spans="1:25">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s="39" customFormat="1" ht="24.75" customHeight="1">
      <c r="A22" s="169" t="s">
        <v>273</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3"/>
    </row>
    <row r="23" spans="1:25" s="39" customFormat="1" ht="24.75" customHeight="1">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3"/>
    </row>
    <row r="24" spans="1:25">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0" t="s">
        <v>29</v>
      </c>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c r="A26" s="25" t="s">
        <v>130</v>
      </c>
      <c r="B26" s="20"/>
      <c r="C26" s="20"/>
      <c r="D26" s="20"/>
      <c r="E26" s="20"/>
      <c r="F26" s="20"/>
      <c r="G26" s="20"/>
      <c r="J26" s="20" t="str">
        <f>IF(第■回="","",第■回)</f>
        <v/>
      </c>
      <c r="K26" s="20"/>
      <c r="L26" s="20"/>
      <c r="M26" s="20"/>
      <c r="N26" s="20"/>
      <c r="O26" s="20"/>
      <c r="P26" s="20"/>
      <c r="Q26" s="20"/>
      <c r="R26" s="20"/>
      <c r="S26" s="20"/>
      <c r="T26" s="20"/>
      <c r="U26" s="20"/>
      <c r="V26" s="20"/>
      <c r="W26" s="20"/>
      <c r="X26" s="20"/>
      <c r="Y26" s="20"/>
    </row>
    <row r="27" spans="1:25" ht="9" customHeight="1"/>
    <row r="28" spans="1:25">
      <c r="A28" s="318" t="s">
        <v>24</v>
      </c>
      <c r="B28" s="318"/>
      <c r="C28" s="318"/>
      <c r="D28" s="319"/>
      <c r="E28" s="319"/>
      <c r="F28" s="319"/>
      <c r="G28" s="319"/>
      <c r="H28" s="319"/>
      <c r="I28" s="319"/>
      <c r="J28" s="319"/>
      <c r="K28" s="319"/>
      <c r="L28" s="319"/>
      <c r="M28" s="319"/>
      <c r="N28" s="319"/>
      <c r="O28" s="319"/>
      <c r="P28" s="319"/>
      <c r="Q28" s="319"/>
      <c r="R28" s="319"/>
      <c r="S28" s="319"/>
      <c r="T28" s="319"/>
      <c r="U28" s="319"/>
      <c r="V28" s="319"/>
      <c r="W28" s="319"/>
    </row>
    <row r="29" spans="1:25">
      <c r="B29" s="330" t="s">
        <v>25</v>
      </c>
      <c r="C29" s="330"/>
      <c r="D29" s="330"/>
      <c r="E29" s="331"/>
      <c r="F29" s="331"/>
      <c r="G29" s="331"/>
      <c r="H29" s="331"/>
      <c r="I29" s="331"/>
      <c r="J29" s="331"/>
      <c r="K29" s="331"/>
      <c r="L29" s="331"/>
      <c r="M29" s="331"/>
      <c r="N29" s="330" t="s">
        <v>26</v>
      </c>
      <c r="O29" s="330"/>
      <c r="P29" s="330"/>
      <c r="Q29" s="330"/>
      <c r="R29" s="331"/>
      <c r="S29" s="331"/>
      <c r="T29" s="331"/>
      <c r="U29" s="331"/>
      <c r="V29" s="331"/>
      <c r="W29" s="331"/>
      <c r="X29" s="54"/>
    </row>
    <row r="30" spans="1:25">
      <c r="B30" s="329" t="s">
        <v>32</v>
      </c>
      <c r="C30" s="329"/>
      <c r="D30" s="329"/>
      <c r="E30" s="329"/>
      <c r="F30" s="329"/>
      <c r="G30" s="319"/>
      <c r="H30" s="319"/>
      <c r="I30" s="319"/>
      <c r="J30" s="319"/>
      <c r="K30" s="319"/>
      <c r="L30" s="319"/>
      <c r="M30" s="319"/>
      <c r="N30" s="329" t="s">
        <v>27</v>
      </c>
      <c r="O30" s="329"/>
      <c r="P30" s="329"/>
      <c r="Q30" s="329"/>
      <c r="R30" s="319"/>
      <c r="S30" s="319"/>
      <c r="T30" s="319"/>
      <c r="U30" s="319"/>
      <c r="V30" s="319"/>
      <c r="W30" s="319"/>
      <c r="X30" s="54"/>
    </row>
    <row r="31" spans="1:25">
      <c r="B31" s="329" t="s">
        <v>28</v>
      </c>
      <c r="C31" s="329"/>
      <c r="D31" s="329"/>
      <c r="E31" s="329"/>
      <c r="F31" s="329"/>
      <c r="G31" s="319"/>
      <c r="H31" s="319"/>
      <c r="I31" s="319"/>
      <c r="J31" s="319"/>
      <c r="K31" s="319"/>
      <c r="L31" s="319"/>
      <c r="M31" s="319"/>
      <c r="N31" s="319"/>
      <c r="O31" s="319"/>
      <c r="P31" s="319"/>
      <c r="Q31" s="319"/>
      <c r="R31" s="319"/>
      <c r="S31" s="319"/>
      <c r="T31" s="319"/>
      <c r="U31" s="319"/>
      <c r="V31" s="319"/>
      <c r="W31" s="319"/>
    </row>
    <row r="32" spans="1:25">
      <c r="F32" s="55"/>
      <c r="G32" s="55"/>
      <c r="H32" s="55"/>
      <c r="I32" s="55"/>
      <c r="J32" s="55"/>
      <c r="K32" s="55"/>
      <c r="L32" s="38"/>
      <c r="M32" s="55"/>
      <c r="N32" s="55"/>
      <c r="O32" s="55"/>
      <c r="P32" s="55"/>
      <c r="Q32" s="55"/>
      <c r="R32" s="55"/>
    </row>
    <row r="33" spans="1:24">
      <c r="A33" s="56" t="s">
        <v>30</v>
      </c>
    </row>
    <row r="34" spans="1:24">
      <c r="B34" s="320"/>
      <c r="C34" s="321"/>
      <c r="D34" s="321"/>
      <c r="E34" s="321"/>
      <c r="F34" s="321"/>
      <c r="G34" s="321"/>
      <c r="H34" s="321"/>
      <c r="I34" s="321"/>
      <c r="J34" s="321"/>
      <c r="K34" s="321"/>
      <c r="L34" s="321"/>
      <c r="M34" s="321"/>
      <c r="N34" s="321"/>
      <c r="O34" s="321"/>
      <c r="P34" s="321"/>
      <c r="Q34" s="321"/>
      <c r="R34" s="321"/>
      <c r="S34" s="321"/>
      <c r="T34" s="321"/>
      <c r="U34" s="321"/>
      <c r="V34" s="321"/>
      <c r="W34" s="321"/>
      <c r="X34" s="322"/>
    </row>
    <row r="35" spans="1:24">
      <c r="B35" s="323"/>
      <c r="C35" s="324"/>
      <c r="D35" s="324"/>
      <c r="E35" s="324"/>
      <c r="F35" s="324"/>
      <c r="G35" s="324"/>
      <c r="H35" s="324"/>
      <c r="I35" s="324"/>
      <c r="J35" s="324"/>
      <c r="K35" s="324"/>
      <c r="L35" s="324"/>
      <c r="M35" s="324"/>
      <c r="N35" s="324"/>
      <c r="O35" s="324"/>
      <c r="P35" s="324"/>
      <c r="Q35" s="324"/>
      <c r="R35" s="324"/>
      <c r="S35" s="324"/>
      <c r="T35" s="324"/>
      <c r="U35" s="324"/>
      <c r="V35" s="324"/>
      <c r="W35" s="324"/>
      <c r="X35" s="325"/>
    </row>
    <row r="36" spans="1:24">
      <c r="B36" s="323"/>
      <c r="C36" s="324"/>
      <c r="D36" s="324"/>
      <c r="E36" s="324"/>
      <c r="F36" s="324"/>
      <c r="G36" s="324"/>
      <c r="H36" s="324"/>
      <c r="I36" s="324"/>
      <c r="J36" s="324"/>
      <c r="K36" s="324"/>
      <c r="L36" s="324"/>
      <c r="M36" s="324"/>
      <c r="N36" s="324"/>
      <c r="O36" s="324"/>
      <c r="P36" s="324"/>
      <c r="Q36" s="324"/>
      <c r="R36" s="324"/>
      <c r="S36" s="324"/>
      <c r="T36" s="324"/>
      <c r="U36" s="324"/>
      <c r="V36" s="324"/>
      <c r="W36" s="324"/>
      <c r="X36" s="325"/>
    </row>
    <row r="37" spans="1:24">
      <c r="B37" s="323"/>
      <c r="C37" s="324"/>
      <c r="D37" s="324"/>
      <c r="E37" s="324"/>
      <c r="F37" s="324"/>
      <c r="G37" s="324"/>
      <c r="H37" s="324"/>
      <c r="I37" s="324"/>
      <c r="J37" s="324"/>
      <c r="K37" s="324"/>
      <c r="L37" s="324"/>
      <c r="M37" s="324"/>
      <c r="N37" s="324"/>
      <c r="O37" s="324"/>
      <c r="P37" s="324"/>
      <c r="Q37" s="324"/>
      <c r="R37" s="324"/>
      <c r="S37" s="324"/>
      <c r="T37" s="324"/>
      <c r="U37" s="324"/>
      <c r="V37" s="324"/>
      <c r="W37" s="324"/>
      <c r="X37" s="325"/>
    </row>
    <row r="38" spans="1:24">
      <c r="B38" s="326"/>
      <c r="C38" s="327"/>
      <c r="D38" s="327"/>
      <c r="E38" s="327"/>
      <c r="F38" s="327"/>
      <c r="G38" s="327"/>
      <c r="H38" s="327"/>
      <c r="I38" s="327"/>
      <c r="J38" s="327"/>
      <c r="K38" s="327"/>
      <c r="L38" s="327"/>
      <c r="M38" s="327"/>
      <c r="N38" s="327"/>
      <c r="O38" s="327"/>
      <c r="P38" s="327"/>
      <c r="Q38" s="327"/>
      <c r="R38" s="327"/>
      <c r="S38" s="327"/>
      <c r="T38" s="327"/>
      <c r="U38" s="327"/>
      <c r="V38" s="327"/>
      <c r="W38" s="327"/>
      <c r="X38" s="328"/>
    </row>
    <row r="40" spans="1:24">
      <c r="A40" s="56" t="s">
        <v>31</v>
      </c>
    </row>
    <row r="41" spans="1:24">
      <c r="B41" s="320"/>
      <c r="C41" s="321"/>
      <c r="D41" s="321"/>
      <c r="E41" s="321"/>
      <c r="F41" s="321"/>
      <c r="G41" s="321"/>
      <c r="H41" s="321"/>
      <c r="I41" s="321"/>
      <c r="J41" s="321"/>
      <c r="K41" s="321"/>
      <c r="L41" s="321"/>
      <c r="M41" s="321"/>
      <c r="N41" s="321"/>
      <c r="O41" s="321"/>
      <c r="P41" s="321"/>
      <c r="Q41" s="321"/>
      <c r="R41" s="321"/>
      <c r="S41" s="321"/>
      <c r="T41" s="321"/>
      <c r="U41" s="321"/>
      <c r="V41" s="321"/>
      <c r="W41" s="321"/>
      <c r="X41" s="322"/>
    </row>
    <row r="42" spans="1:24">
      <c r="B42" s="323"/>
      <c r="C42" s="324"/>
      <c r="D42" s="324"/>
      <c r="E42" s="324"/>
      <c r="F42" s="324"/>
      <c r="G42" s="324"/>
      <c r="H42" s="324"/>
      <c r="I42" s="324"/>
      <c r="J42" s="324"/>
      <c r="K42" s="324"/>
      <c r="L42" s="324"/>
      <c r="M42" s="324"/>
      <c r="N42" s="324"/>
      <c r="O42" s="324"/>
      <c r="P42" s="324"/>
      <c r="Q42" s="324"/>
      <c r="R42" s="324"/>
      <c r="S42" s="324"/>
      <c r="T42" s="324"/>
      <c r="U42" s="324"/>
      <c r="V42" s="324"/>
      <c r="W42" s="324"/>
      <c r="X42" s="325"/>
    </row>
    <row r="43" spans="1:24">
      <c r="B43" s="323"/>
      <c r="C43" s="324"/>
      <c r="D43" s="324"/>
      <c r="E43" s="324"/>
      <c r="F43" s="324"/>
      <c r="G43" s="324"/>
      <c r="H43" s="324"/>
      <c r="I43" s="324"/>
      <c r="J43" s="324"/>
      <c r="K43" s="324"/>
      <c r="L43" s="324"/>
      <c r="M43" s="324"/>
      <c r="N43" s="324"/>
      <c r="O43" s="324"/>
      <c r="P43" s="324"/>
      <c r="Q43" s="324"/>
      <c r="R43" s="324"/>
      <c r="S43" s="324"/>
      <c r="T43" s="324"/>
      <c r="U43" s="324"/>
      <c r="V43" s="324"/>
      <c r="W43" s="324"/>
      <c r="X43" s="325"/>
    </row>
    <row r="44" spans="1:24">
      <c r="B44" s="323"/>
      <c r="C44" s="324"/>
      <c r="D44" s="324"/>
      <c r="E44" s="324"/>
      <c r="F44" s="324"/>
      <c r="G44" s="324"/>
      <c r="H44" s="324"/>
      <c r="I44" s="324"/>
      <c r="J44" s="324"/>
      <c r="K44" s="324"/>
      <c r="L44" s="324"/>
      <c r="M44" s="324"/>
      <c r="N44" s="324"/>
      <c r="O44" s="324"/>
      <c r="P44" s="324"/>
      <c r="Q44" s="324"/>
      <c r="R44" s="324"/>
      <c r="S44" s="324"/>
      <c r="T44" s="324"/>
      <c r="U44" s="324"/>
      <c r="V44" s="324"/>
      <c r="W44" s="324"/>
      <c r="X44" s="325"/>
    </row>
    <row r="45" spans="1:24">
      <c r="B45" s="326"/>
      <c r="C45" s="327"/>
      <c r="D45" s="327"/>
      <c r="E45" s="327"/>
      <c r="F45" s="327"/>
      <c r="G45" s="327"/>
      <c r="H45" s="327"/>
      <c r="I45" s="327"/>
      <c r="J45" s="327"/>
      <c r="K45" s="327"/>
      <c r="L45" s="327"/>
      <c r="M45" s="327"/>
      <c r="N45" s="327"/>
      <c r="O45" s="327"/>
      <c r="P45" s="327"/>
      <c r="Q45" s="327"/>
      <c r="R45" s="327"/>
      <c r="S45" s="327"/>
      <c r="T45" s="327"/>
      <c r="U45" s="327"/>
      <c r="V45" s="327"/>
      <c r="W45" s="327"/>
      <c r="X45" s="328"/>
    </row>
  </sheetData>
  <sheetProtection algorithmName="SHA-512" hashValue="JG24VOxvspPJ+Vc6jX4yJ0pSW/VSIlRpoCw1TK86kef3HCQvW2kTWxcBYr+WromyS1+Yb6s27MHza9iUWIuayQ==" saltValue="WUnstyGOjkHQq9gWzrJzTw==" spinCount="100000" sheet="1" formatCells="0" insertRows="0" deleteRows="0"/>
  <mergeCells count="30">
    <mergeCell ref="A20:Y20"/>
    <mergeCell ref="A18:X18"/>
    <mergeCell ref="B41:X45"/>
    <mergeCell ref="B34:X38"/>
    <mergeCell ref="B31:F31"/>
    <mergeCell ref="G31:W31"/>
    <mergeCell ref="B29:D29"/>
    <mergeCell ref="E29:M29"/>
    <mergeCell ref="N29:Q29"/>
    <mergeCell ref="R29:W29"/>
    <mergeCell ref="B30:F30"/>
    <mergeCell ref="G30:M30"/>
    <mergeCell ref="N30:Q30"/>
    <mergeCell ref="R30:W30"/>
    <mergeCell ref="H10:J10"/>
    <mergeCell ref="K10:X10"/>
    <mergeCell ref="O6:X6"/>
    <mergeCell ref="A28:C28"/>
    <mergeCell ref="D28:W28"/>
    <mergeCell ref="A22:X23"/>
    <mergeCell ref="H11:J11"/>
    <mergeCell ref="K11:X11"/>
    <mergeCell ref="H12:J12"/>
    <mergeCell ref="K12:X12"/>
    <mergeCell ref="I14:K14"/>
    <mergeCell ref="L14:X14"/>
    <mergeCell ref="I15:K15"/>
    <mergeCell ref="L15:X15"/>
    <mergeCell ref="I16:K16"/>
    <mergeCell ref="L16:X16"/>
  </mergeCells>
  <phoneticPr fontId="2"/>
  <printOptions horizontalCentered="1"/>
  <pageMargins left="0.70866141732283472" right="0.70866141732283472" top="0.68"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51C-5321-409A-8AE1-32BC760EB922}">
  <sheetPr>
    <tabColor rgb="FFFEB0E8"/>
  </sheetPr>
  <dimension ref="B1:AL47"/>
  <sheetViews>
    <sheetView showGridLines="0" view="pageBreakPreview" zoomScale="75" zoomScaleNormal="100" zoomScaleSheetLayoutView="75" workbookViewId="0">
      <selection activeCell="AU17" sqref="AU17"/>
    </sheetView>
  </sheetViews>
  <sheetFormatPr defaultColWidth="3.125" defaultRowHeight="14.25"/>
  <cols>
    <col min="1" max="1" width="0.75" style="20" customWidth="1"/>
    <col min="2" max="2" width="3.125" style="20" customWidth="1"/>
    <col min="3" max="8" width="3.125" style="20"/>
    <col min="9" max="9" width="2.875" style="20" customWidth="1"/>
    <col min="10" max="10" width="3.125" style="20" customWidth="1"/>
    <col min="11" max="11" width="3" style="20" customWidth="1"/>
    <col min="12" max="25" width="3.125" style="20"/>
    <col min="26" max="26" width="0.875" style="20" customWidth="1"/>
    <col min="27" max="16384" width="3.125" style="20"/>
  </cols>
  <sheetData>
    <row r="1" spans="2:38" ht="9.9499999999999993" customHeight="1"/>
    <row r="2" spans="2:38" ht="9.9499999999999993" customHeight="1"/>
    <row r="3" spans="2:38">
      <c r="B3" s="20" t="s">
        <v>274</v>
      </c>
    </row>
    <row r="4" spans="2:38" ht="9.9499999999999993" customHeight="1"/>
    <row r="6" spans="2:38">
      <c r="S6" s="339" t="s">
        <v>238</v>
      </c>
      <c r="T6" s="339"/>
      <c r="U6" s="339"/>
      <c r="V6" s="339"/>
      <c r="W6" s="339"/>
      <c r="X6" s="339"/>
      <c r="Y6" s="339"/>
      <c r="AL6" s="3"/>
    </row>
    <row r="7" spans="2:38" ht="20.100000000000001" customHeight="1">
      <c r="B7" s="20" t="s">
        <v>39</v>
      </c>
      <c r="F7" s="21"/>
    </row>
    <row r="10" spans="2:38" ht="21" customHeight="1">
      <c r="I10" s="155" t="s">
        <v>0</v>
      </c>
      <c r="J10" s="155"/>
      <c r="K10" s="155"/>
      <c r="L10" s="158" t="str">
        <f>IF(住所="","",住所)</f>
        <v/>
      </c>
      <c r="M10" s="158"/>
      <c r="N10" s="158"/>
      <c r="O10" s="158"/>
      <c r="P10" s="158"/>
      <c r="Q10" s="158"/>
      <c r="R10" s="158"/>
      <c r="S10" s="158"/>
      <c r="T10" s="158"/>
      <c r="U10" s="158"/>
      <c r="V10" s="158"/>
      <c r="W10" s="158"/>
      <c r="X10" s="158"/>
      <c r="Y10" s="158"/>
    </row>
    <row r="11" spans="2:38" ht="21" customHeight="1">
      <c r="I11" s="155" t="s">
        <v>10</v>
      </c>
      <c r="J11" s="155"/>
      <c r="K11" s="155"/>
      <c r="L11" s="158" t="str">
        <f>IF(名称="","",名称)</f>
        <v/>
      </c>
      <c r="M11" s="158"/>
      <c r="N11" s="158"/>
      <c r="O11" s="158"/>
      <c r="P11" s="158"/>
      <c r="Q11" s="158"/>
      <c r="R11" s="158"/>
      <c r="S11" s="158"/>
      <c r="T11" s="158"/>
      <c r="U11" s="158"/>
      <c r="V11" s="158"/>
      <c r="W11" s="158"/>
      <c r="X11" s="158"/>
      <c r="Y11" s="158"/>
    </row>
    <row r="12" spans="2:38" ht="21" customHeight="1">
      <c r="I12" s="155" t="s">
        <v>12</v>
      </c>
      <c r="J12" s="155"/>
      <c r="K12" s="155"/>
      <c r="L12" s="159" t="str">
        <f>IF(代表者氏名="","",代表者役職&amp;"　"&amp;代表者氏名&amp;"")</f>
        <v/>
      </c>
      <c r="M12" s="159"/>
      <c r="N12" s="159"/>
      <c r="O12" s="159"/>
      <c r="P12" s="159"/>
      <c r="Q12" s="159"/>
      <c r="R12" s="159"/>
      <c r="S12" s="159"/>
      <c r="T12" s="159"/>
      <c r="U12" s="159"/>
      <c r="V12" s="159"/>
      <c r="W12" s="159"/>
      <c r="X12" s="159"/>
      <c r="Y12" s="159"/>
    </row>
    <row r="13" spans="2:38" ht="9.9499999999999993" customHeight="1"/>
    <row r="14" spans="2:38" ht="21" customHeight="1">
      <c r="J14" s="158" t="s">
        <v>6</v>
      </c>
      <c r="K14" s="158"/>
      <c r="L14" s="158"/>
      <c r="M14" s="158" t="str">
        <f>IF(担当者氏名="","",担当者役職&amp;"　"&amp;担当者氏名)</f>
        <v/>
      </c>
      <c r="N14" s="158"/>
      <c r="O14" s="158"/>
      <c r="P14" s="158"/>
      <c r="Q14" s="158"/>
      <c r="R14" s="158"/>
      <c r="S14" s="158"/>
      <c r="T14" s="158"/>
      <c r="U14" s="158"/>
      <c r="V14" s="158"/>
      <c r="W14" s="158"/>
      <c r="X14" s="158"/>
      <c r="Y14" s="158"/>
    </row>
    <row r="15" spans="2:38" ht="21" customHeight="1">
      <c r="J15" s="158" t="s">
        <v>5</v>
      </c>
      <c r="K15" s="158"/>
      <c r="L15" s="158"/>
      <c r="M15" s="158" t="str">
        <f>IF(担当者電話番号="","",担当者電話番号)</f>
        <v/>
      </c>
      <c r="N15" s="158"/>
      <c r="O15" s="158"/>
      <c r="P15" s="158"/>
      <c r="Q15" s="158"/>
      <c r="R15" s="158"/>
      <c r="S15" s="158"/>
      <c r="T15" s="158"/>
      <c r="U15" s="158"/>
      <c r="V15" s="158"/>
      <c r="W15" s="158"/>
      <c r="X15" s="158"/>
      <c r="Y15" s="158"/>
    </row>
    <row r="16" spans="2:38" ht="21" customHeight="1">
      <c r="J16" s="158" t="s">
        <v>9</v>
      </c>
      <c r="K16" s="158"/>
      <c r="L16" s="158"/>
      <c r="M16" s="158" t="str">
        <f>IF(ISBLANK(メールアドレス),"",メールアドレス)</f>
        <v/>
      </c>
      <c r="N16" s="158"/>
      <c r="O16" s="158"/>
      <c r="P16" s="158"/>
      <c r="Q16" s="158"/>
      <c r="R16" s="158"/>
      <c r="S16" s="158"/>
      <c r="T16" s="158"/>
      <c r="U16" s="158"/>
      <c r="V16" s="158"/>
      <c r="W16" s="158"/>
      <c r="X16" s="158"/>
      <c r="Y16" s="158"/>
    </row>
    <row r="17" spans="2:26" ht="36.75" customHeight="1"/>
    <row r="18" spans="2:26" ht="34.5" customHeight="1">
      <c r="B18" s="155" t="s">
        <v>256</v>
      </c>
      <c r="C18" s="156"/>
      <c r="D18" s="156"/>
      <c r="E18" s="156"/>
      <c r="F18" s="156"/>
      <c r="G18" s="156"/>
      <c r="H18" s="156"/>
      <c r="I18" s="156"/>
      <c r="J18" s="156"/>
      <c r="K18" s="156"/>
      <c r="L18" s="156"/>
      <c r="M18" s="156"/>
      <c r="N18" s="156"/>
      <c r="O18" s="156"/>
      <c r="P18" s="156"/>
      <c r="Q18" s="156"/>
      <c r="R18" s="156"/>
      <c r="S18" s="156"/>
      <c r="T18" s="156"/>
      <c r="U18" s="156"/>
      <c r="V18" s="156"/>
      <c r="W18" s="156"/>
      <c r="X18" s="156"/>
      <c r="Y18" s="156"/>
    </row>
    <row r="19" spans="2:26">
      <c r="C19" s="293" t="str">
        <f>IF(当初交付決定日="","",当初交付決定日)</f>
        <v/>
      </c>
      <c r="D19" s="293"/>
      <c r="E19" s="293"/>
      <c r="F19" s="293"/>
      <c r="G19" s="293"/>
      <c r="H19" s="284" t="s">
        <v>131</v>
      </c>
      <c r="I19" s="284"/>
      <c r="J19" s="285" t="str">
        <f>IF(当初文書番号="","",当初文書番号)</f>
        <v/>
      </c>
      <c r="K19" s="285"/>
      <c r="L19" s="285"/>
      <c r="M19" s="285"/>
      <c r="N19" s="285"/>
      <c r="O19" s="285"/>
      <c r="P19" s="285"/>
      <c r="Q19" s="285"/>
      <c r="R19" s="285"/>
      <c r="S19" s="20" t="s">
        <v>132</v>
      </c>
    </row>
    <row r="20" spans="2:26" ht="31.5" customHeight="1">
      <c r="B20" s="153" t="s">
        <v>275</v>
      </c>
      <c r="C20" s="154"/>
      <c r="D20" s="154"/>
      <c r="E20" s="154"/>
      <c r="F20" s="154"/>
      <c r="G20" s="154"/>
      <c r="H20" s="154"/>
      <c r="I20" s="154"/>
      <c r="J20" s="154"/>
      <c r="K20" s="154"/>
      <c r="L20" s="154"/>
      <c r="M20" s="154"/>
      <c r="N20" s="154"/>
      <c r="O20" s="154"/>
      <c r="P20" s="154"/>
      <c r="Q20" s="154"/>
      <c r="R20" s="154"/>
      <c r="S20" s="154"/>
      <c r="T20" s="154"/>
      <c r="U20" s="154"/>
      <c r="V20" s="154"/>
      <c r="W20" s="154"/>
      <c r="X20" s="154"/>
      <c r="Y20" s="154"/>
    </row>
    <row r="22" spans="2:26">
      <c r="B22" s="161" t="s">
        <v>11</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spans="2:26" ht="9.9499999999999993"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2:26" ht="18.75" customHeight="1">
      <c r="B24" s="4" t="s">
        <v>229</v>
      </c>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2:26" ht="21.75" customHeight="1">
      <c r="B25" s="4"/>
      <c r="C25" s="160" t="str">
        <f>IF(事業名="","",事業名)</f>
        <v/>
      </c>
      <c r="D25" s="160"/>
      <c r="E25" s="160"/>
      <c r="F25" s="160"/>
      <c r="G25" s="160"/>
      <c r="H25" s="160"/>
      <c r="I25" s="160"/>
      <c r="J25" s="160"/>
      <c r="K25" s="160"/>
      <c r="L25" s="160"/>
      <c r="M25" s="160"/>
      <c r="N25" s="160"/>
      <c r="O25" s="160"/>
      <c r="P25" s="160"/>
      <c r="Q25" s="160"/>
      <c r="R25" s="160"/>
      <c r="S25" s="160"/>
      <c r="T25" s="160"/>
      <c r="U25" s="160"/>
      <c r="V25" s="160"/>
      <c r="W25" s="160"/>
      <c r="X25" s="160"/>
      <c r="Y25" s="160"/>
      <c r="Z25" s="22"/>
    </row>
    <row r="26" spans="2:26" ht="16.5" customHeight="1">
      <c r="B26" s="4"/>
      <c r="C26" s="4"/>
      <c r="D26" s="4"/>
      <c r="E26" s="4"/>
      <c r="F26" s="4"/>
      <c r="G26" s="4"/>
      <c r="H26" s="5"/>
      <c r="I26" s="4"/>
      <c r="J26" s="4"/>
      <c r="K26" s="4"/>
      <c r="N26" s="295"/>
      <c r="O26" s="295"/>
      <c r="P26" s="4"/>
      <c r="Q26" s="4"/>
      <c r="R26" s="4"/>
      <c r="S26" s="4"/>
      <c r="T26" s="4"/>
      <c r="U26" s="4"/>
      <c r="V26" s="4"/>
      <c r="W26" s="4"/>
      <c r="X26" s="4"/>
      <c r="Y26" s="4"/>
      <c r="Z26" s="22"/>
    </row>
    <row r="27" spans="2:26" ht="16.5" customHeight="1">
      <c r="B27" s="4" t="s">
        <v>237</v>
      </c>
      <c r="C27" s="4"/>
      <c r="D27" s="4"/>
      <c r="E27" s="4"/>
      <c r="F27" s="4"/>
      <c r="G27" s="4"/>
      <c r="H27" s="4"/>
      <c r="I27" s="294"/>
      <c r="J27" s="294"/>
      <c r="K27" s="294"/>
      <c r="L27" s="294"/>
      <c r="M27" s="294"/>
      <c r="N27" s="294"/>
      <c r="O27" s="4"/>
      <c r="P27" s="4"/>
      <c r="Q27" s="4"/>
      <c r="R27" s="4"/>
      <c r="S27" s="4"/>
      <c r="T27" s="4"/>
      <c r="U27" s="4"/>
      <c r="V27" s="4"/>
      <c r="W27" s="4"/>
      <c r="X27" s="4"/>
      <c r="Y27" s="4"/>
      <c r="Z27" s="22"/>
    </row>
    <row r="28" spans="2:26" ht="20.25" customHeight="1">
      <c r="B28" s="4"/>
      <c r="C28" s="338" t="str">
        <f>IF(当初交付決定日="","",当初交付決定日)</f>
        <v/>
      </c>
      <c r="D28" s="338"/>
      <c r="E28" s="338"/>
      <c r="F28" s="338"/>
      <c r="G28" s="338"/>
      <c r="H28" s="338"/>
      <c r="I28" s="338"/>
      <c r="J28" s="338"/>
      <c r="K28" s="338"/>
      <c r="L28" s="338"/>
      <c r="M28" s="338" t="s">
        <v>13</v>
      </c>
      <c r="N28" s="338"/>
      <c r="O28" s="338"/>
      <c r="P28" s="338" t="str">
        <f>IF(事業完了日="","",事業完了日)</f>
        <v/>
      </c>
      <c r="Q28" s="338"/>
      <c r="R28" s="338"/>
      <c r="S28" s="338"/>
      <c r="T28" s="338"/>
      <c r="U28" s="338"/>
      <c r="V28" s="338"/>
      <c r="W28" s="338"/>
      <c r="X28" s="338"/>
      <c r="Y28" s="338"/>
      <c r="Z28" s="22"/>
    </row>
    <row r="29" spans="2:26" ht="16.5" customHeight="1">
      <c r="B29" s="4"/>
      <c r="C29" s="4"/>
      <c r="D29" s="4"/>
      <c r="E29" s="4"/>
      <c r="F29" s="4"/>
      <c r="G29" s="4"/>
      <c r="H29" s="4"/>
      <c r="I29" s="4"/>
      <c r="J29" s="4"/>
      <c r="K29" s="4"/>
      <c r="L29" s="4"/>
      <c r="M29" s="4"/>
      <c r="N29" s="4"/>
      <c r="O29" s="4"/>
      <c r="P29" s="4"/>
      <c r="Q29" s="4"/>
      <c r="R29" s="4"/>
      <c r="S29" s="4"/>
      <c r="T29" s="4"/>
      <c r="U29" s="4"/>
      <c r="V29" s="4"/>
      <c r="W29" s="4"/>
      <c r="X29" s="4"/>
      <c r="Y29" s="4"/>
      <c r="Z29" s="22"/>
    </row>
    <row r="30" spans="2:26" ht="18.75" customHeight="1">
      <c r="B30" s="4" t="s">
        <v>239</v>
      </c>
      <c r="C30" s="4"/>
      <c r="D30" s="4"/>
      <c r="E30" s="4"/>
      <c r="F30" s="4"/>
      <c r="G30" s="4"/>
      <c r="H30" s="4"/>
      <c r="I30" s="4"/>
      <c r="J30" s="157"/>
      <c r="K30" s="157"/>
      <c r="L30" s="157"/>
      <c r="M30" s="157"/>
      <c r="N30" s="157"/>
      <c r="O30" s="23"/>
      <c r="P30" s="23"/>
      <c r="Q30" s="4"/>
      <c r="R30" s="4"/>
      <c r="S30" s="4"/>
      <c r="T30" s="4"/>
      <c r="U30" s="4"/>
      <c r="V30" s="4"/>
      <c r="W30" s="4"/>
      <c r="X30" s="4"/>
      <c r="Y30" s="4"/>
      <c r="Z30" s="22"/>
    </row>
    <row r="31" spans="2:26" ht="18.75" customHeight="1">
      <c r="B31" s="4" t="s">
        <v>241</v>
      </c>
      <c r="C31" s="4"/>
      <c r="D31" s="4"/>
      <c r="E31" s="4"/>
      <c r="F31" s="4"/>
      <c r="G31" s="4"/>
      <c r="H31" s="4"/>
      <c r="I31" s="4"/>
      <c r="J31" s="84"/>
      <c r="K31" s="84"/>
      <c r="L31" s="84"/>
      <c r="M31" s="84"/>
      <c r="N31" s="84"/>
      <c r="O31" s="23"/>
      <c r="P31" s="23"/>
      <c r="Q31" s="4"/>
      <c r="R31" s="4"/>
      <c r="S31" s="4"/>
      <c r="T31" s="4"/>
      <c r="U31" s="4"/>
      <c r="V31" s="4"/>
      <c r="W31" s="4"/>
      <c r="X31" s="4"/>
      <c r="Y31" s="4"/>
      <c r="Z31" s="22"/>
    </row>
    <row r="32" spans="2:26" ht="18.75" customHeight="1">
      <c r="B32" s="332" t="s">
        <v>240</v>
      </c>
      <c r="C32" s="333"/>
      <c r="D32" s="333"/>
      <c r="E32" s="333"/>
      <c r="F32" s="333"/>
      <c r="G32" s="333"/>
      <c r="H32" s="333" t="s">
        <v>184</v>
      </c>
      <c r="I32" s="333"/>
      <c r="J32" s="333"/>
      <c r="K32" s="333"/>
      <c r="L32" s="333"/>
      <c r="M32" s="333"/>
      <c r="N32" s="333" t="s">
        <v>185</v>
      </c>
      <c r="O32" s="333"/>
      <c r="P32" s="333"/>
      <c r="Q32" s="333"/>
      <c r="R32" s="333"/>
      <c r="S32" s="333"/>
      <c r="T32" s="334" t="s">
        <v>186</v>
      </c>
      <c r="U32" s="334"/>
      <c r="V32" s="334"/>
      <c r="W32" s="334"/>
      <c r="X32" s="334"/>
      <c r="Y32" s="334"/>
      <c r="Z32" s="22"/>
    </row>
    <row r="33" spans="2:33" ht="18.75" customHeight="1">
      <c r="B33" s="333"/>
      <c r="C33" s="333"/>
      <c r="D33" s="333"/>
      <c r="E33" s="333"/>
      <c r="F33" s="333"/>
      <c r="G33" s="333"/>
      <c r="H33" s="86"/>
      <c r="I33" s="87" t="s">
        <v>244</v>
      </c>
      <c r="J33" s="87"/>
      <c r="K33" s="87" t="s">
        <v>245</v>
      </c>
      <c r="L33" s="87"/>
      <c r="M33" s="88" t="s">
        <v>246</v>
      </c>
      <c r="N33" s="86"/>
      <c r="O33" s="87" t="s">
        <v>244</v>
      </c>
      <c r="P33" s="87"/>
      <c r="Q33" s="87" t="s">
        <v>245</v>
      </c>
      <c r="R33" s="87"/>
      <c r="S33" s="88" t="s">
        <v>246</v>
      </c>
      <c r="T33" s="89"/>
      <c r="U33" s="90" t="s">
        <v>244</v>
      </c>
      <c r="V33" s="90"/>
      <c r="W33" s="90" t="s">
        <v>245</v>
      </c>
      <c r="X33" s="90"/>
      <c r="Y33" s="91" t="s">
        <v>246</v>
      </c>
      <c r="Z33" s="22"/>
    </row>
    <row r="34" spans="2:33" ht="19.5" customHeight="1">
      <c r="B34" s="264"/>
      <c r="C34" s="264"/>
      <c r="D34" s="264"/>
      <c r="E34" s="264"/>
      <c r="F34" s="264"/>
      <c r="G34" s="264"/>
      <c r="H34" s="264"/>
      <c r="I34" s="264"/>
      <c r="J34" s="264"/>
      <c r="K34" s="264"/>
      <c r="L34" s="264"/>
      <c r="M34" s="264"/>
      <c r="N34" s="264"/>
      <c r="O34" s="264"/>
      <c r="P34" s="264"/>
      <c r="Q34" s="264"/>
      <c r="R34" s="264"/>
      <c r="S34" s="264"/>
      <c r="T34" s="337"/>
      <c r="U34" s="337"/>
      <c r="V34" s="337"/>
      <c r="W34" s="337"/>
      <c r="X34" s="337"/>
      <c r="Y34" s="337"/>
      <c r="Z34" s="22"/>
    </row>
    <row r="35" spans="2:33" ht="19.5" customHeight="1">
      <c r="B35" s="264"/>
      <c r="C35" s="264"/>
      <c r="D35" s="264"/>
      <c r="E35" s="264"/>
      <c r="F35" s="264"/>
      <c r="G35" s="264"/>
      <c r="H35" s="264"/>
      <c r="I35" s="264"/>
      <c r="J35" s="264"/>
      <c r="K35" s="264"/>
      <c r="L35" s="264"/>
      <c r="M35" s="264"/>
      <c r="N35" s="264"/>
      <c r="O35" s="264"/>
      <c r="P35" s="264"/>
      <c r="Q35" s="264"/>
      <c r="R35" s="264"/>
      <c r="S35" s="264"/>
      <c r="T35" s="337"/>
      <c r="U35" s="337"/>
      <c r="V35" s="337"/>
      <c r="W35" s="337"/>
      <c r="X35" s="337"/>
      <c r="Y35" s="337"/>
      <c r="Z35" s="22"/>
    </row>
    <row r="36" spans="2:33">
      <c r="B36" s="4" t="s">
        <v>242</v>
      </c>
      <c r="C36" s="4"/>
      <c r="D36" s="4"/>
      <c r="E36" s="4"/>
      <c r="F36" s="4"/>
      <c r="G36" s="4"/>
      <c r="H36" s="4"/>
      <c r="I36" s="4"/>
      <c r="J36" s="4"/>
      <c r="K36" s="4"/>
      <c r="L36" s="4"/>
      <c r="M36" s="4"/>
      <c r="N36" s="4"/>
      <c r="O36" s="4"/>
      <c r="P36" s="4"/>
      <c r="Q36" s="4"/>
      <c r="R36" s="4"/>
      <c r="S36" s="4"/>
      <c r="T36" s="4"/>
      <c r="U36" s="4"/>
      <c r="V36" s="4"/>
      <c r="W36" s="4"/>
      <c r="X36" s="4"/>
      <c r="Y36" s="4"/>
    </row>
    <row r="37" spans="2:33">
      <c r="B37" s="333"/>
      <c r="C37" s="333"/>
      <c r="D37" s="333"/>
      <c r="E37" s="333"/>
      <c r="F37" s="333"/>
      <c r="G37" s="333"/>
      <c r="H37" s="333" t="s">
        <v>184</v>
      </c>
      <c r="I37" s="333"/>
      <c r="J37" s="333"/>
      <c r="K37" s="333"/>
      <c r="L37" s="333"/>
      <c r="M37" s="333"/>
      <c r="N37" s="333" t="s">
        <v>185</v>
      </c>
      <c r="O37" s="333"/>
      <c r="P37" s="333"/>
      <c r="Q37" s="333"/>
      <c r="R37" s="333"/>
      <c r="S37" s="333"/>
      <c r="T37" s="333" t="s">
        <v>186</v>
      </c>
      <c r="U37" s="333"/>
      <c r="V37" s="333"/>
      <c r="W37" s="333"/>
      <c r="X37" s="333"/>
      <c r="Y37" s="333"/>
    </row>
    <row r="38" spans="2:33" ht="20.25" customHeight="1">
      <c r="B38" s="333" t="s">
        <v>243</v>
      </c>
      <c r="C38" s="333"/>
      <c r="D38" s="333"/>
      <c r="E38" s="333"/>
      <c r="F38" s="333"/>
      <c r="G38" s="333"/>
      <c r="H38" s="335"/>
      <c r="I38" s="336"/>
      <c r="J38" s="336"/>
      <c r="K38" s="336"/>
      <c r="L38" s="336"/>
      <c r="M38" s="85" t="s">
        <v>22</v>
      </c>
      <c r="N38" s="335"/>
      <c r="O38" s="336"/>
      <c r="P38" s="336"/>
      <c r="Q38" s="336"/>
      <c r="R38" s="336"/>
      <c r="S38" s="85" t="s">
        <v>22</v>
      </c>
      <c r="T38" s="335"/>
      <c r="U38" s="336"/>
      <c r="V38" s="336"/>
      <c r="W38" s="336"/>
      <c r="X38" s="336"/>
      <c r="Y38" s="85" t="s">
        <v>22</v>
      </c>
      <c r="AG38" s="92"/>
    </row>
    <row r="39" spans="2:33">
      <c r="B39" s="4" t="s">
        <v>347</v>
      </c>
      <c r="C39" s="4"/>
      <c r="D39" s="4"/>
      <c r="E39" s="4"/>
      <c r="F39" s="4"/>
      <c r="G39" s="4"/>
      <c r="H39" s="4"/>
      <c r="I39" s="4"/>
      <c r="J39" s="4"/>
      <c r="K39" s="4"/>
      <c r="L39" s="4"/>
      <c r="M39" s="4"/>
      <c r="N39" s="4"/>
      <c r="O39" s="4"/>
      <c r="P39" s="4"/>
      <c r="Q39" s="4"/>
      <c r="R39" s="4"/>
      <c r="S39" s="4"/>
      <c r="T39" s="4"/>
      <c r="U39" s="4"/>
      <c r="V39" s="4"/>
      <c r="W39" s="4"/>
      <c r="X39" s="4"/>
      <c r="Y39" s="4"/>
    </row>
    <row r="40" spans="2:33">
      <c r="B40" s="265"/>
      <c r="C40" s="266"/>
      <c r="D40" s="266"/>
      <c r="E40" s="266"/>
      <c r="F40" s="266"/>
      <c r="G40" s="266"/>
      <c r="H40" s="266"/>
      <c r="I40" s="266"/>
      <c r="J40" s="266"/>
      <c r="K40" s="266"/>
      <c r="L40" s="266"/>
      <c r="M40" s="266"/>
      <c r="N40" s="266"/>
      <c r="O40" s="266"/>
      <c r="P40" s="266"/>
      <c r="Q40" s="266"/>
      <c r="R40" s="266"/>
      <c r="S40" s="266"/>
      <c r="T40" s="266"/>
      <c r="U40" s="266"/>
      <c r="V40" s="266"/>
      <c r="W40" s="266"/>
      <c r="X40" s="266"/>
      <c r="Y40" s="267"/>
    </row>
    <row r="41" spans="2:33">
      <c r="B41" s="268"/>
      <c r="C41" s="269"/>
      <c r="D41" s="269"/>
      <c r="E41" s="269"/>
      <c r="F41" s="269"/>
      <c r="G41" s="269"/>
      <c r="H41" s="269"/>
      <c r="I41" s="269"/>
      <c r="J41" s="269"/>
      <c r="K41" s="269"/>
      <c r="L41" s="269"/>
      <c r="M41" s="269"/>
      <c r="N41" s="269"/>
      <c r="O41" s="269"/>
      <c r="P41" s="269"/>
      <c r="Q41" s="269"/>
      <c r="R41" s="269"/>
      <c r="S41" s="269"/>
      <c r="T41" s="269"/>
      <c r="U41" s="269"/>
      <c r="V41" s="269"/>
      <c r="W41" s="269"/>
      <c r="X41" s="269"/>
      <c r="Y41" s="270"/>
    </row>
    <row r="42" spans="2:33">
      <c r="B42" s="268"/>
      <c r="C42" s="269"/>
      <c r="D42" s="269"/>
      <c r="E42" s="269"/>
      <c r="F42" s="269"/>
      <c r="G42" s="269"/>
      <c r="H42" s="269"/>
      <c r="I42" s="269"/>
      <c r="J42" s="269"/>
      <c r="K42" s="269"/>
      <c r="L42" s="269"/>
      <c r="M42" s="269"/>
      <c r="N42" s="269"/>
      <c r="O42" s="269"/>
      <c r="P42" s="269"/>
      <c r="Q42" s="269"/>
      <c r="R42" s="269"/>
      <c r="S42" s="269"/>
      <c r="T42" s="269"/>
      <c r="U42" s="269"/>
      <c r="V42" s="269"/>
      <c r="W42" s="269"/>
      <c r="X42" s="269"/>
      <c r="Y42" s="270"/>
    </row>
    <row r="43" spans="2:33">
      <c r="B43" s="268"/>
      <c r="C43" s="269"/>
      <c r="D43" s="269"/>
      <c r="E43" s="269"/>
      <c r="F43" s="269"/>
      <c r="G43" s="269"/>
      <c r="H43" s="269"/>
      <c r="I43" s="269"/>
      <c r="J43" s="269"/>
      <c r="K43" s="269"/>
      <c r="L43" s="269"/>
      <c r="M43" s="269"/>
      <c r="N43" s="269"/>
      <c r="O43" s="269"/>
      <c r="P43" s="269"/>
      <c r="Q43" s="269"/>
      <c r="R43" s="269"/>
      <c r="S43" s="269"/>
      <c r="T43" s="269"/>
      <c r="U43" s="269"/>
      <c r="V43" s="269"/>
      <c r="W43" s="269"/>
      <c r="X43" s="269"/>
      <c r="Y43" s="270"/>
    </row>
    <row r="44" spans="2:33">
      <c r="B44" s="271"/>
      <c r="C44" s="272"/>
      <c r="D44" s="272"/>
      <c r="E44" s="272"/>
      <c r="F44" s="272"/>
      <c r="G44" s="272"/>
      <c r="H44" s="272"/>
      <c r="I44" s="272"/>
      <c r="J44" s="272"/>
      <c r="K44" s="272"/>
      <c r="L44" s="272"/>
      <c r="M44" s="272"/>
      <c r="N44" s="272"/>
      <c r="O44" s="272"/>
      <c r="P44" s="272"/>
      <c r="Q44" s="272"/>
      <c r="R44" s="272"/>
      <c r="S44" s="272"/>
      <c r="T44" s="272"/>
      <c r="U44" s="272"/>
      <c r="V44" s="272"/>
      <c r="W44" s="272"/>
      <c r="X44" s="272"/>
      <c r="Y44" s="273"/>
    </row>
    <row r="45" spans="2:33">
      <c r="B45" s="4"/>
      <c r="C45" s="4"/>
      <c r="D45" s="4"/>
      <c r="E45" s="4"/>
      <c r="F45" s="4"/>
      <c r="G45" s="4"/>
      <c r="H45" s="4"/>
      <c r="I45" s="4"/>
      <c r="J45" s="4"/>
      <c r="K45" s="4"/>
      <c r="L45" s="4"/>
      <c r="M45" s="4"/>
      <c r="N45" s="4"/>
      <c r="O45" s="4"/>
      <c r="P45" s="4"/>
      <c r="Q45" s="4"/>
      <c r="R45" s="4"/>
      <c r="S45" s="4"/>
      <c r="T45" s="4"/>
      <c r="U45" s="4"/>
      <c r="V45" s="4"/>
      <c r="W45" s="4"/>
      <c r="X45" s="4"/>
      <c r="Y45" s="4"/>
    </row>
    <row r="46" spans="2:33">
      <c r="B46" s="4"/>
      <c r="C46" s="78"/>
      <c r="D46" s="78"/>
      <c r="E46" s="78"/>
      <c r="F46" s="78"/>
      <c r="G46" s="78"/>
      <c r="H46" s="78"/>
      <c r="I46" s="78"/>
      <c r="J46" s="78"/>
      <c r="K46" s="78"/>
      <c r="L46" s="78"/>
      <c r="M46" s="78"/>
      <c r="N46" s="78"/>
      <c r="O46" s="78"/>
      <c r="P46" s="78"/>
      <c r="Q46" s="78"/>
      <c r="R46" s="78"/>
      <c r="S46" s="78"/>
      <c r="T46" s="78"/>
      <c r="U46" s="78"/>
      <c r="V46" s="78"/>
      <c r="W46" s="78"/>
      <c r="X46" s="78"/>
      <c r="Y46" s="78"/>
    </row>
    <row r="47" spans="2:33">
      <c r="B47" s="4"/>
      <c r="C47" s="4"/>
      <c r="D47" s="4"/>
      <c r="E47" s="4"/>
      <c r="F47" s="4"/>
      <c r="G47" s="4"/>
      <c r="H47" s="4"/>
      <c r="I47" s="4"/>
      <c r="J47" s="4"/>
      <c r="K47" s="4"/>
      <c r="L47" s="4"/>
      <c r="M47" s="4"/>
      <c r="N47" s="4"/>
      <c r="O47" s="4"/>
      <c r="P47" s="4"/>
      <c r="Q47" s="4"/>
      <c r="R47" s="4"/>
      <c r="S47" s="4"/>
      <c r="T47" s="4"/>
      <c r="U47" s="4"/>
      <c r="V47" s="4"/>
      <c r="W47" s="4"/>
      <c r="X47" s="4"/>
      <c r="Y47" s="4"/>
    </row>
  </sheetData>
  <sheetProtection algorithmName="SHA-512" hashValue="W8QQxjaYzDRXma5FsInyCAc+M5CIylN/yPtcdgEn3D/we0g/KORm3nujzWOx0X3Ra397V3/w3dp/v8pfhhfFWg==" saltValue="qFYy53XwKEojSY6ls4V+Aw==" spinCount="100000" sheet="1" formatCells="0" insertRows="0"/>
  <mergeCells count="47">
    <mergeCell ref="I12:K12"/>
    <mergeCell ref="L12:Y12"/>
    <mergeCell ref="S6:Y6"/>
    <mergeCell ref="I10:K10"/>
    <mergeCell ref="L10:Y10"/>
    <mergeCell ref="I11:K11"/>
    <mergeCell ref="L11:Y11"/>
    <mergeCell ref="B22:Z22"/>
    <mergeCell ref="J14:L14"/>
    <mergeCell ref="M14:Y14"/>
    <mergeCell ref="J15:L15"/>
    <mergeCell ref="M15:Y15"/>
    <mergeCell ref="J16:L16"/>
    <mergeCell ref="M16:Y16"/>
    <mergeCell ref="B18:Y18"/>
    <mergeCell ref="C19:G19"/>
    <mergeCell ref="H19:I19"/>
    <mergeCell ref="J19:R19"/>
    <mergeCell ref="B20:Y20"/>
    <mergeCell ref="C25:Y25"/>
    <mergeCell ref="N26:O26"/>
    <mergeCell ref="I27:N27"/>
    <mergeCell ref="J30:N30"/>
    <mergeCell ref="C28:L28"/>
    <mergeCell ref="P28:Y28"/>
    <mergeCell ref="M28:O28"/>
    <mergeCell ref="T34:Y34"/>
    <mergeCell ref="B35:G35"/>
    <mergeCell ref="H35:M35"/>
    <mergeCell ref="N35:S35"/>
    <mergeCell ref="T35:Y35"/>
    <mergeCell ref="B32:G33"/>
    <mergeCell ref="H32:M32"/>
    <mergeCell ref="N32:S32"/>
    <mergeCell ref="T32:Y32"/>
    <mergeCell ref="B40:Y44"/>
    <mergeCell ref="B38:G38"/>
    <mergeCell ref="H38:L38"/>
    <mergeCell ref="N38:R38"/>
    <mergeCell ref="T38:X38"/>
    <mergeCell ref="B37:G37"/>
    <mergeCell ref="H37:M37"/>
    <mergeCell ref="N37:S37"/>
    <mergeCell ref="T37:Y37"/>
    <mergeCell ref="B34:G34"/>
    <mergeCell ref="H34:M34"/>
    <mergeCell ref="N34:S34"/>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55"/>
  <sheetViews>
    <sheetView showGridLines="0" tabSelected="1" view="pageBreakPreview" zoomScale="75" zoomScaleNormal="100" zoomScaleSheetLayoutView="75" workbookViewId="0">
      <selection activeCell="I15" sqref="I15"/>
    </sheetView>
  </sheetViews>
  <sheetFormatPr defaultRowHeight="18.75"/>
  <cols>
    <col min="1" max="1" width="17.25" style="125" bestFit="1" customWidth="1"/>
    <col min="2" max="2" width="49" style="125" customWidth="1"/>
    <col min="3" max="3" width="5.75" style="125" customWidth="1"/>
    <col min="4" max="4" width="3.625" style="125" customWidth="1"/>
    <col min="5" max="5" width="4.625" style="125" customWidth="1"/>
    <col min="6" max="10" width="8.625" style="125"/>
    <col min="11" max="11" width="8.625" style="125" customWidth="1"/>
    <col min="12" max="12" width="9.125" bestFit="1" customWidth="1"/>
  </cols>
  <sheetData>
    <row r="1" spans="1:11" s="1" customFormat="1" ht="23.25" customHeight="1">
      <c r="A1" s="93" t="s">
        <v>38</v>
      </c>
      <c r="B1" s="94" t="s">
        <v>143</v>
      </c>
      <c r="C1" s="95"/>
      <c r="D1" s="95"/>
      <c r="E1" s="95"/>
      <c r="F1" s="96"/>
      <c r="G1" s="95" t="s">
        <v>70</v>
      </c>
      <c r="H1" s="95"/>
      <c r="I1" s="95"/>
      <c r="J1" s="95"/>
      <c r="K1" s="95"/>
    </row>
    <row r="2" spans="1:11" s="1" customFormat="1" ht="23.25" customHeight="1">
      <c r="A2" s="93" t="s">
        <v>109</v>
      </c>
      <c r="B2" s="97" t="s">
        <v>119</v>
      </c>
      <c r="C2" s="95"/>
      <c r="D2" s="95"/>
      <c r="E2" s="95"/>
      <c r="F2" s="98"/>
      <c r="G2" s="95" t="s">
        <v>71</v>
      </c>
      <c r="H2" s="95"/>
      <c r="I2" s="95"/>
      <c r="J2" s="95"/>
      <c r="K2" s="95"/>
    </row>
    <row r="3" spans="1:11" s="1" customFormat="1" ht="23.25" customHeight="1">
      <c r="A3" s="93" t="s">
        <v>37</v>
      </c>
      <c r="B3" s="7"/>
      <c r="C3" s="95"/>
      <c r="D3" s="95"/>
      <c r="E3" s="99"/>
      <c r="F3" s="95"/>
      <c r="G3" s="95"/>
      <c r="H3" s="95"/>
      <c r="I3" s="95"/>
      <c r="J3" s="95"/>
      <c r="K3" s="95"/>
    </row>
    <row r="4" spans="1:11" s="1" customFormat="1" ht="23.25" customHeight="1">
      <c r="A4" s="93" t="s">
        <v>325</v>
      </c>
      <c r="B4" s="7"/>
      <c r="C4" s="95"/>
      <c r="D4" s="95"/>
      <c r="E4" s="99"/>
      <c r="F4" s="95"/>
      <c r="G4" s="95"/>
      <c r="H4" s="95"/>
      <c r="I4" s="95"/>
      <c r="J4" s="95"/>
      <c r="K4" s="95"/>
    </row>
    <row r="5" spans="1:11" s="1" customFormat="1" ht="23.25" customHeight="1">
      <c r="A5" s="100"/>
      <c r="B5" s="100"/>
      <c r="C5" s="95"/>
      <c r="D5" s="95"/>
      <c r="E5" s="101" t="s">
        <v>107</v>
      </c>
      <c r="F5" s="95"/>
      <c r="G5" s="95"/>
      <c r="H5" s="95"/>
      <c r="I5" s="95"/>
      <c r="J5" s="95"/>
      <c r="K5" s="95"/>
    </row>
    <row r="6" spans="1:11" s="1" customFormat="1" ht="23.25" customHeight="1">
      <c r="A6" s="102" t="s">
        <v>61</v>
      </c>
      <c r="B6" s="103"/>
      <c r="C6" s="95"/>
      <c r="D6" s="95"/>
      <c r="E6" s="99"/>
      <c r="F6" s="95"/>
      <c r="G6" s="95"/>
      <c r="H6" s="95"/>
      <c r="I6" s="95"/>
      <c r="J6" s="95"/>
      <c r="K6" s="95"/>
    </row>
    <row r="7" spans="1:11" s="1" customFormat="1" ht="23.25" customHeight="1">
      <c r="A7" s="104" t="s">
        <v>114</v>
      </c>
      <c r="B7" s="57"/>
      <c r="C7" s="95"/>
      <c r="D7" s="95"/>
      <c r="E7" s="105" t="s">
        <v>111</v>
      </c>
      <c r="F7" s="95"/>
      <c r="G7" s="95"/>
      <c r="H7" s="95"/>
      <c r="I7" s="95"/>
      <c r="J7" s="95"/>
      <c r="K7" s="95"/>
    </row>
    <row r="8" spans="1:11" s="1" customFormat="1" ht="23.25" customHeight="1">
      <c r="A8" s="106" t="s">
        <v>36</v>
      </c>
      <c r="B8" s="8"/>
      <c r="C8" s="95"/>
      <c r="D8" s="95"/>
      <c r="E8" s="99"/>
      <c r="F8" s="95"/>
      <c r="G8" s="95"/>
      <c r="H8" s="95"/>
      <c r="I8" s="95"/>
      <c r="J8" s="95"/>
      <c r="K8" s="95"/>
    </row>
    <row r="9" spans="1:11" s="1" customFormat="1" ht="23.25" customHeight="1">
      <c r="A9" s="106" t="s">
        <v>1</v>
      </c>
      <c r="B9" s="9"/>
      <c r="C9" s="95"/>
      <c r="D9" s="95"/>
      <c r="E9" s="99"/>
      <c r="F9" s="95"/>
      <c r="G9" s="95"/>
      <c r="H9" s="95"/>
      <c r="I9" s="95"/>
      <c r="J9" s="95"/>
      <c r="K9" s="95"/>
    </row>
    <row r="10" spans="1:11" s="1" customFormat="1" ht="23.25" customHeight="1">
      <c r="A10" s="106" t="s">
        <v>118</v>
      </c>
      <c r="B10" s="8"/>
      <c r="C10" s="95"/>
      <c r="D10" s="95"/>
      <c r="E10" s="95" t="s">
        <v>103</v>
      </c>
      <c r="F10" s="95"/>
      <c r="G10" s="95"/>
      <c r="H10" s="95"/>
      <c r="I10" s="95"/>
      <c r="J10" s="95"/>
      <c r="K10" s="95"/>
    </row>
    <row r="11" spans="1:11" s="1" customFormat="1" ht="23.25" customHeight="1">
      <c r="A11" s="106" t="s">
        <v>7</v>
      </c>
      <c r="B11" s="9"/>
      <c r="C11" s="95"/>
      <c r="D11" s="95"/>
      <c r="E11" s="99"/>
      <c r="F11" s="95"/>
      <c r="G11" s="95"/>
      <c r="H11" s="95"/>
      <c r="I11" s="95"/>
      <c r="J11" s="95"/>
      <c r="K11" s="95"/>
    </row>
    <row r="12" spans="1:11" s="1" customFormat="1" ht="23.25" customHeight="1">
      <c r="A12" s="106" t="s">
        <v>3</v>
      </c>
      <c r="B12" s="9"/>
      <c r="C12" s="95"/>
      <c r="D12" s="95"/>
      <c r="E12" s="105" t="s">
        <v>110</v>
      </c>
      <c r="F12" s="95"/>
      <c r="G12" s="95"/>
      <c r="H12" s="95"/>
      <c r="I12" s="95"/>
      <c r="J12" s="95"/>
      <c r="K12" s="95"/>
    </row>
    <row r="13" spans="1:11" s="1" customFormat="1" ht="23.25" customHeight="1">
      <c r="A13" s="106" t="s">
        <v>4</v>
      </c>
      <c r="B13" s="9"/>
      <c r="C13" s="95"/>
      <c r="D13" s="95"/>
      <c r="E13" s="99"/>
      <c r="F13" s="95"/>
      <c r="G13" s="95"/>
      <c r="H13" s="95"/>
      <c r="I13" s="95"/>
      <c r="J13" s="95"/>
      <c r="K13" s="95"/>
    </row>
    <row r="14" spans="1:11" s="1" customFormat="1" ht="23.25" customHeight="1">
      <c r="A14" s="106" t="s">
        <v>5</v>
      </c>
      <c r="B14" s="9"/>
      <c r="C14" s="95"/>
      <c r="D14" s="95"/>
      <c r="E14" s="99"/>
      <c r="F14" s="101"/>
      <c r="G14" s="95"/>
      <c r="H14" s="95"/>
      <c r="I14" s="95"/>
      <c r="J14" s="95"/>
      <c r="K14" s="95"/>
    </row>
    <row r="15" spans="1:11" s="1" customFormat="1" ht="23.25" customHeight="1">
      <c r="A15" s="102" t="s">
        <v>6</v>
      </c>
      <c r="B15" s="107"/>
      <c r="C15" s="95"/>
      <c r="D15" s="95"/>
      <c r="E15" s="95"/>
      <c r="F15" s="95"/>
      <c r="G15" s="95"/>
      <c r="H15" s="95"/>
      <c r="I15" s="95"/>
      <c r="J15" s="95"/>
      <c r="K15" s="95"/>
    </row>
    <row r="16" spans="1:11" s="1" customFormat="1" ht="23.25" customHeight="1">
      <c r="A16" s="106" t="s">
        <v>8</v>
      </c>
      <c r="B16" s="9"/>
      <c r="C16" s="95"/>
      <c r="D16" s="95"/>
      <c r="E16" s="99"/>
      <c r="F16" s="95"/>
      <c r="G16" s="95"/>
      <c r="H16" s="95"/>
      <c r="I16" s="95"/>
      <c r="J16" s="95"/>
      <c r="K16" s="95"/>
    </row>
    <row r="17" spans="1:11" s="1" customFormat="1" ht="23.25" customHeight="1">
      <c r="A17" s="106" t="s">
        <v>2</v>
      </c>
      <c r="B17" s="9"/>
      <c r="C17" s="95"/>
      <c r="D17" s="95"/>
      <c r="E17" s="99"/>
      <c r="F17" s="95"/>
      <c r="G17" s="95"/>
      <c r="H17" s="95"/>
      <c r="I17" s="95"/>
      <c r="J17" s="95"/>
      <c r="K17" s="95"/>
    </row>
    <row r="18" spans="1:11" s="1" customFormat="1" ht="23.25" customHeight="1">
      <c r="A18" s="106" t="s">
        <v>5</v>
      </c>
      <c r="B18" s="9"/>
      <c r="C18" s="95"/>
      <c r="D18" s="95"/>
      <c r="E18" s="99"/>
      <c r="F18" s="95"/>
      <c r="G18" s="95"/>
      <c r="H18" s="95"/>
      <c r="I18" s="95"/>
      <c r="J18" s="95"/>
      <c r="K18" s="95"/>
    </row>
    <row r="19" spans="1:11" s="1" customFormat="1" ht="23.25" customHeight="1">
      <c r="A19" s="106" t="s">
        <v>9</v>
      </c>
      <c r="B19" s="10"/>
      <c r="C19" s="95"/>
      <c r="D19" s="95"/>
      <c r="E19" s="99"/>
      <c r="F19" s="95"/>
      <c r="G19" s="95"/>
      <c r="H19" s="95"/>
      <c r="I19" s="95"/>
      <c r="J19" s="95"/>
      <c r="K19" s="95"/>
    </row>
    <row r="20" spans="1:11" s="1" customFormat="1" ht="23.25" customHeight="1">
      <c r="A20" s="108" t="s">
        <v>19</v>
      </c>
      <c r="B20" s="11"/>
      <c r="C20" s="95"/>
      <c r="D20" s="95"/>
      <c r="E20" s="105" t="s">
        <v>112</v>
      </c>
      <c r="F20" s="95"/>
      <c r="G20" s="95"/>
      <c r="H20" s="95"/>
      <c r="I20" s="95"/>
      <c r="J20" s="95"/>
      <c r="K20" s="95"/>
    </row>
    <row r="21" spans="1:11" s="1" customFormat="1" ht="23.25" customHeight="1">
      <c r="A21" s="108" t="s">
        <v>21</v>
      </c>
      <c r="B21" s="12"/>
      <c r="C21" s="95"/>
      <c r="D21" s="95"/>
      <c r="E21" s="99"/>
      <c r="F21" s="95"/>
      <c r="G21" s="95"/>
      <c r="H21" s="95"/>
      <c r="I21" s="95"/>
      <c r="J21" s="95"/>
      <c r="K21" s="95"/>
    </row>
    <row r="22" spans="1:11" s="1" customFormat="1" ht="23.25" customHeight="1">
      <c r="A22" s="108" t="s">
        <v>113</v>
      </c>
      <c r="B22" s="12"/>
      <c r="C22" s="95"/>
      <c r="D22" s="95"/>
      <c r="E22" s="105" t="s">
        <v>116</v>
      </c>
      <c r="F22" s="95"/>
      <c r="G22" s="95"/>
      <c r="H22" s="95"/>
      <c r="I22" s="95"/>
      <c r="J22" s="95"/>
      <c r="K22" s="95"/>
    </row>
    <row r="23" spans="1:11" s="1" customFormat="1" ht="23.25" customHeight="1">
      <c r="A23" s="100"/>
      <c r="B23" s="100"/>
      <c r="C23" s="95"/>
      <c r="D23" s="95"/>
      <c r="E23" s="105" t="s">
        <v>117</v>
      </c>
      <c r="F23" s="95"/>
      <c r="G23" s="95"/>
      <c r="H23" s="95"/>
      <c r="I23" s="95"/>
      <c r="J23" s="95"/>
      <c r="K23" s="95"/>
    </row>
    <row r="24" spans="1:11" s="1" customFormat="1" ht="23.25" customHeight="1">
      <c r="A24" s="109" t="s">
        <v>48</v>
      </c>
      <c r="B24" s="11"/>
      <c r="C24" s="95"/>
      <c r="D24" s="95"/>
      <c r="E24" s="101"/>
      <c r="F24" s="95"/>
      <c r="G24" s="101"/>
      <c r="H24" s="95"/>
      <c r="I24" s="95"/>
      <c r="J24" s="95"/>
      <c r="K24" s="95"/>
    </row>
    <row r="25" spans="1:11" s="1" customFormat="1" ht="23.25" customHeight="1">
      <c r="A25" s="110" t="s">
        <v>15</v>
      </c>
      <c r="B25" s="11"/>
      <c r="C25" s="95"/>
      <c r="D25" s="95"/>
      <c r="E25" s="95" t="s">
        <v>106</v>
      </c>
      <c r="F25" s="95"/>
      <c r="G25" s="95"/>
      <c r="H25" s="95"/>
      <c r="I25" s="95"/>
      <c r="J25" s="95"/>
      <c r="K25" s="95"/>
    </row>
    <row r="26" spans="1:11" s="1" customFormat="1" ht="23.25" customHeight="1">
      <c r="A26" s="110" t="s">
        <v>16</v>
      </c>
      <c r="B26" s="11"/>
      <c r="C26" s="95"/>
      <c r="D26" s="95"/>
      <c r="E26" s="95" t="s">
        <v>128</v>
      </c>
      <c r="F26" s="95"/>
      <c r="G26" s="95"/>
      <c r="H26" s="95"/>
      <c r="I26" s="95"/>
      <c r="J26" s="95"/>
      <c r="K26" s="95"/>
    </row>
    <row r="27" spans="1:11" s="1" customFormat="1" ht="23.25" customHeight="1">
      <c r="A27" s="110" t="s">
        <v>49</v>
      </c>
      <c r="B27" s="11"/>
      <c r="C27" s="95"/>
      <c r="D27" s="95"/>
      <c r="E27" s="95" t="s">
        <v>105</v>
      </c>
      <c r="F27" s="95"/>
      <c r="G27" s="95"/>
      <c r="H27" s="95"/>
      <c r="I27" s="95"/>
      <c r="J27" s="95"/>
      <c r="K27" s="95"/>
    </row>
    <row r="28" spans="1:11" s="1" customFormat="1" ht="23.25" customHeight="1">
      <c r="A28" s="110" t="s">
        <v>17</v>
      </c>
      <c r="B28" s="11"/>
      <c r="C28" s="95"/>
      <c r="D28" s="95"/>
      <c r="E28" s="95"/>
      <c r="F28" s="95"/>
      <c r="G28" s="95"/>
      <c r="H28" s="95"/>
      <c r="I28" s="95"/>
      <c r="J28" s="95"/>
      <c r="K28" s="95"/>
    </row>
    <row r="29" spans="1:11" s="1" customFormat="1" ht="23.25" customHeight="1">
      <c r="A29" s="110" t="s">
        <v>18</v>
      </c>
      <c r="B29" s="11"/>
      <c r="C29" s="95"/>
      <c r="D29" s="95"/>
      <c r="E29" s="95" t="s">
        <v>105</v>
      </c>
      <c r="F29" s="95"/>
      <c r="G29" s="95"/>
      <c r="H29" s="95"/>
      <c r="I29" s="95"/>
      <c r="J29" s="95"/>
      <c r="K29" s="95"/>
    </row>
    <row r="30" spans="1:11" s="1" customFormat="1" ht="23.25" customHeight="1">
      <c r="A30" s="110" t="s">
        <v>47</v>
      </c>
      <c r="B30" s="11"/>
      <c r="C30" s="95"/>
      <c r="D30" s="95"/>
      <c r="E30" s="95" t="s">
        <v>104</v>
      </c>
      <c r="F30" s="95"/>
      <c r="G30" s="95"/>
      <c r="H30" s="95"/>
      <c r="I30" s="95"/>
      <c r="J30" s="95"/>
      <c r="K30" s="95"/>
    </row>
    <row r="31" spans="1:11" s="1" customFormat="1" ht="23.25" customHeight="1">
      <c r="A31" s="111"/>
      <c r="B31" s="112"/>
      <c r="C31" s="95"/>
      <c r="D31" s="95"/>
      <c r="E31" s="95"/>
      <c r="F31" s="95"/>
      <c r="G31" s="95"/>
      <c r="H31" s="95"/>
      <c r="I31" s="95"/>
      <c r="J31" s="95"/>
      <c r="K31" s="95"/>
    </row>
    <row r="32" spans="1:11" s="1" customFormat="1" ht="23.25" customHeight="1">
      <c r="A32" s="113" t="s">
        <v>95</v>
      </c>
      <c r="B32" s="13"/>
      <c r="C32" s="114" t="s">
        <v>91</v>
      </c>
      <c r="D32" s="114"/>
      <c r="E32" s="105"/>
      <c r="F32" s="95"/>
      <c r="G32" s="95"/>
      <c r="H32" s="95"/>
      <c r="I32" s="95"/>
      <c r="J32" s="95"/>
      <c r="K32" s="95"/>
    </row>
    <row r="33" spans="1:13" s="1" customFormat="1" ht="23.25" customHeight="1">
      <c r="A33" s="100"/>
      <c r="B33" s="100"/>
      <c r="C33" s="95"/>
      <c r="D33" s="95"/>
      <c r="E33" s="105"/>
      <c r="F33" s="95"/>
      <c r="G33" s="95"/>
      <c r="H33" s="95"/>
      <c r="I33" s="95"/>
      <c r="J33" s="95"/>
      <c r="K33" s="95"/>
    </row>
    <row r="34" spans="1:13" s="1" customFormat="1" ht="23.25" customHeight="1">
      <c r="A34" s="113" t="s">
        <v>94</v>
      </c>
      <c r="B34" s="13"/>
      <c r="C34" s="114" t="s">
        <v>91</v>
      </c>
      <c r="D34" s="114"/>
      <c r="E34" s="105" t="s">
        <v>327</v>
      </c>
      <c r="F34" s="95"/>
      <c r="G34" s="95"/>
      <c r="H34" s="95"/>
      <c r="I34" s="95"/>
      <c r="J34" s="95"/>
      <c r="K34" s="95"/>
      <c r="L34" s="115">
        <v>46419</v>
      </c>
      <c r="M34" s="115"/>
    </row>
    <row r="35" spans="1:13" s="1" customFormat="1" ht="23.25" customHeight="1">
      <c r="A35" s="100"/>
      <c r="B35" s="100"/>
      <c r="C35" s="95"/>
      <c r="D35" s="95"/>
      <c r="E35" s="95"/>
      <c r="F35" s="95"/>
      <c r="G35" s="95"/>
      <c r="H35" s="95"/>
      <c r="I35" s="95"/>
      <c r="J35" s="95"/>
      <c r="K35" s="95"/>
    </row>
    <row r="36" spans="1:13" s="1" customFormat="1" ht="23.25" customHeight="1">
      <c r="A36" s="116" t="s">
        <v>137</v>
      </c>
      <c r="B36" s="14"/>
      <c r="C36" s="114" t="s">
        <v>91</v>
      </c>
      <c r="D36" s="114"/>
      <c r="E36" s="95" t="s">
        <v>121</v>
      </c>
      <c r="F36" s="95"/>
      <c r="G36" s="95"/>
      <c r="H36" s="95"/>
      <c r="I36" s="95"/>
      <c r="J36" s="95"/>
      <c r="K36" s="95"/>
    </row>
    <row r="37" spans="1:13" s="1" customFormat="1" ht="23.25" customHeight="1">
      <c r="A37" s="117" t="s">
        <v>138</v>
      </c>
      <c r="B37" s="15"/>
      <c r="C37" s="95"/>
      <c r="D37" s="95"/>
      <c r="E37" s="105" t="s">
        <v>142</v>
      </c>
      <c r="F37" s="95"/>
      <c r="G37" s="95"/>
      <c r="H37" s="95"/>
      <c r="I37" s="95"/>
      <c r="J37" s="95"/>
      <c r="K37" s="95"/>
    </row>
    <row r="38" spans="1:13" s="1" customFormat="1" ht="23.25" customHeight="1">
      <c r="A38" s="100"/>
      <c r="B38" s="100"/>
      <c r="C38" s="95"/>
      <c r="D38" s="95"/>
      <c r="E38" s="95"/>
      <c r="F38" s="95"/>
      <c r="G38" s="95"/>
      <c r="H38" s="95"/>
      <c r="I38" s="95"/>
      <c r="J38" s="95"/>
      <c r="K38" s="95"/>
    </row>
    <row r="39" spans="1:13" s="1" customFormat="1" ht="23.25" customHeight="1">
      <c r="A39" s="113" t="s">
        <v>96</v>
      </c>
      <c r="B39" s="14"/>
      <c r="C39" s="114" t="s">
        <v>91</v>
      </c>
      <c r="D39" s="114"/>
      <c r="E39" s="105" t="s">
        <v>122</v>
      </c>
      <c r="F39" s="95"/>
      <c r="G39" s="95"/>
      <c r="H39" s="95"/>
      <c r="I39" s="95"/>
      <c r="J39" s="95"/>
      <c r="K39" s="95"/>
    </row>
    <row r="40" spans="1:13" s="1" customFormat="1" ht="23.25" customHeight="1" thickBot="1">
      <c r="A40" s="118" t="s">
        <v>77</v>
      </c>
      <c r="B40" s="16"/>
      <c r="C40" s="114" t="s">
        <v>91</v>
      </c>
      <c r="D40" s="114"/>
      <c r="E40" s="105" t="s">
        <v>123</v>
      </c>
      <c r="F40" s="95"/>
      <c r="G40" s="95"/>
      <c r="H40" s="95"/>
      <c r="I40" s="95"/>
      <c r="J40" s="95"/>
      <c r="K40" s="95"/>
    </row>
    <row r="41" spans="1:13" s="1" customFormat="1" ht="23.25" customHeight="1" thickTop="1">
      <c r="A41" s="119" t="s">
        <v>97</v>
      </c>
      <c r="B41" s="17"/>
      <c r="C41" s="114" t="s">
        <v>91</v>
      </c>
      <c r="D41" s="114"/>
      <c r="E41" s="105" t="s">
        <v>124</v>
      </c>
      <c r="F41" s="95"/>
      <c r="G41" s="95"/>
      <c r="H41" s="95"/>
      <c r="I41" s="95"/>
      <c r="J41" s="95"/>
      <c r="K41" s="95"/>
    </row>
    <row r="42" spans="1:13" s="1" customFormat="1" ht="23.25" customHeight="1">
      <c r="A42" s="120" t="s">
        <v>139</v>
      </c>
      <c r="B42" s="14"/>
      <c r="C42" s="114" t="s">
        <v>91</v>
      </c>
      <c r="D42" s="114"/>
      <c r="E42" s="95" t="s">
        <v>126</v>
      </c>
      <c r="F42" s="95"/>
      <c r="G42" s="95"/>
      <c r="H42" s="95"/>
      <c r="I42" s="95"/>
      <c r="J42" s="95"/>
      <c r="K42" s="95"/>
    </row>
    <row r="43" spans="1:13" s="1" customFormat="1" ht="23.25" customHeight="1">
      <c r="A43" s="121" t="s">
        <v>140</v>
      </c>
      <c r="B43" s="15"/>
      <c r="C43" s="95"/>
      <c r="D43" s="95"/>
      <c r="E43" s="95" t="s">
        <v>125</v>
      </c>
      <c r="F43" s="95"/>
      <c r="G43" s="95"/>
      <c r="H43" s="95"/>
      <c r="I43" s="95"/>
      <c r="J43" s="95"/>
      <c r="K43" s="95"/>
    </row>
    <row r="44" spans="1:13" s="1" customFormat="1" ht="23.25" customHeight="1">
      <c r="A44" s="100"/>
      <c r="B44" s="100"/>
      <c r="C44" s="95"/>
      <c r="D44" s="95"/>
      <c r="E44" s="105"/>
      <c r="F44" s="95"/>
      <c r="G44" s="95"/>
      <c r="H44" s="95"/>
      <c r="I44" s="95"/>
      <c r="J44" s="95"/>
      <c r="K44" s="95"/>
    </row>
    <row r="45" spans="1:13" s="1" customFormat="1" ht="23.25" customHeight="1">
      <c r="A45" s="113" t="s">
        <v>98</v>
      </c>
      <c r="B45" s="14"/>
      <c r="C45" s="114" t="s">
        <v>91</v>
      </c>
      <c r="D45" s="114"/>
      <c r="E45" s="105" t="s">
        <v>127</v>
      </c>
      <c r="F45" s="95"/>
      <c r="G45" s="95"/>
      <c r="H45" s="95"/>
      <c r="I45" s="95"/>
      <c r="J45" s="95"/>
      <c r="K45" s="95"/>
    </row>
    <row r="46" spans="1:13" s="1" customFormat="1" ht="23.25" customHeight="1">
      <c r="A46" s="100"/>
      <c r="B46" s="100"/>
      <c r="C46" s="95"/>
      <c r="D46" s="95"/>
      <c r="E46" s="95"/>
      <c r="F46" s="95"/>
      <c r="G46" s="95"/>
      <c r="H46" s="95"/>
      <c r="I46" s="95"/>
      <c r="J46" s="95"/>
      <c r="K46" s="95"/>
    </row>
    <row r="47" spans="1:13" s="1" customFormat="1" ht="23.25" customHeight="1">
      <c r="A47" s="113" t="s">
        <v>93</v>
      </c>
      <c r="B47" s="14"/>
      <c r="C47" s="114" t="s">
        <v>92</v>
      </c>
      <c r="D47" s="114"/>
      <c r="E47" s="105" t="s">
        <v>115</v>
      </c>
      <c r="F47" s="95"/>
      <c r="G47" s="95"/>
      <c r="H47" s="95"/>
      <c r="I47" s="95"/>
      <c r="J47" s="95"/>
      <c r="K47" s="95"/>
      <c r="L47" s="115">
        <f>事業完了日+30</f>
        <v>30</v>
      </c>
      <c r="M47" s="115"/>
    </row>
    <row r="48" spans="1:13" s="1" customFormat="1" ht="23.25" customHeight="1">
      <c r="A48" s="113" t="s">
        <v>99</v>
      </c>
      <c r="B48" s="126"/>
      <c r="C48" s="114" t="s">
        <v>91</v>
      </c>
      <c r="D48" s="114"/>
      <c r="E48" s="105" t="s">
        <v>144</v>
      </c>
      <c r="F48" s="95"/>
      <c r="G48" s="95"/>
      <c r="H48" s="95"/>
      <c r="I48" s="95"/>
      <c r="J48" s="95"/>
      <c r="K48" s="95"/>
      <c r="L48" s="115">
        <f>MIN(L47-1)</f>
        <v>29</v>
      </c>
    </row>
    <row r="49" spans="1:11" s="1" customFormat="1" ht="23.25" customHeight="1">
      <c r="A49" s="122"/>
      <c r="B49" s="100"/>
      <c r="C49" s="95"/>
      <c r="D49" s="95"/>
      <c r="E49" s="95"/>
      <c r="F49" s="95"/>
      <c r="G49" s="95"/>
      <c r="H49" s="95"/>
      <c r="I49" s="95"/>
      <c r="J49" s="95"/>
      <c r="K49" s="95"/>
    </row>
    <row r="50" spans="1:11" s="1" customFormat="1" ht="23.25" customHeight="1">
      <c r="A50" s="123" t="s">
        <v>62</v>
      </c>
      <c r="B50" s="124"/>
      <c r="C50" s="95"/>
      <c r="D50" s="95"/>
      <c r="E50" s="95"/>
      <c r="F50" s="95"/>
      <c r="G50" s="95"/>
      <c r="H50" s="95"/>
      <c r="I50" s="95"/>
      <c r="J50" s="95"/>
      <c r="K50" s="95"/>
    </row>
    <row r="51" spans="1:11" s="1" customFormat="1" ht="23.25" customHeight="1">
      <c r="A51" s="110" t="s">
        <v>63</v>
      </c>
      <c r="B51" s="18"/>
      <c r="C51" s="95"/>
      <c r="D51" s="95"/>
      <c r="E51" s="101" t="s">
        <v>108</v>
      </c>
      <c r="F51" s="95"/>
      <c r="G51" s="95"/>
      <c r="H51" s="95"/>
      <c r="I51" s="95"/>
      <c r="J51" s="95"/>
      <c r="K51" s="95"/>
    </row>
    <row r="52" spans="1:11" s="1" customFormat="1" ht="23.25" customHeight="1">
      <c r="A52" s="110" t="s">
        <v>64</v>
      </c>
      <c r="B52" s="18"/>
      <c r="C52" s="95"/>
      <c r="D52" s="95"/>
      <c r="E52" s="95"/>
      <c r="F52" s="101"/>
      <c r="G52" s="95"/>
      <c r="H52" s="95"/>
      <c r="I52" s="95"/>
      <c r="J52" s="95"/>
      <c r="K52" s="95"/>
    </row>
    <row r="53" spans="1:11" s="1" customFormat="1" ht="23.25" customHeight="1">
      <c r="A53" s="110" t="s">
        <v>65</v>
      </c>
      <c r="B53" s="18"/>
      <c r="C53" s="95"/>
      <c r="D53" s="95"/>
      <c r="E53" s="95"/>
      <c r="F53" s="95"/>
      <c r="G53" s="95"/>
      <c r="H53" s="95"/>
      <c r="I53" s="95"/>
      <c r="J53" s="95"/>
      <c r="K53" s="95"/>
    </row>
    <row r="54" spans="1:11" s="1" customFormat="1" ht="23.25" customHeight="1">
      <c r="A54" s="110" t="s">
        <v>66</v>
      </c>
      <c r="B54" s="19"/>
      <c r="C54" s="95"/>
      <c r="D54" s="95"/>
      <c r="E54" s="95"/>
      <c r="F54" s="95"/>
      <c r="G54" s="95"/>
      <c r="H54" s="95"/>
      <c r="I54" s="95"/>
      <c r="J54" s="95"/>
      <c r="K54" s="95"/>
    </row>
    <row r="55" spans="1:11" s="1" customFormat="1" ht="23.25" customHeight="1">
      <c r="A55" s="110" t="s">
        <v>230</v>
      </c>
      <c r="B55" s="83"/>
      <c r="C55" s="95"/>
      <c r="D55" s="95"/>
      <c r="E55" s="95"/>
      <c r="F55" s="95"/>
      <c r="G55" s="95"/>
      <c r="H55" s="95"/>
      <c r="I55" s="95"/>
      <c r="J55" s="95"/>
      <c r="K55" s="95"/>
    </row>
  </sheetData>
  <sheetProtection algorithmName="SHA-512" hashValue="iCiRJPrOsNc3SAmvrXs3+yNa8zD3cPYPKAuFhbklvaicQpWpS+7+TsG461KrGbTXjOslhH0JSHuWn5Vybsjocw==" saltValue="TtY9RuBzzj0BjYJ4fi3G+A==" spinCount="100000" sheet="1" formatCells="0" formatRows="0"/>
  <phoneticPr fontId="2"/>
  <conditionalFormatting sqref="B12">
    <cfRule type="expression" dxfId="3" priority="4">
      <formula>$B$7="個人事業者"</formula>
    </cfRule>
  </conditionalFormatting>
  <conditionalFormatting sqref="B22">
    <cfRule type="expression" dxfId="2" priority="3">
      <formula>$B$7="個人事業者"</formula>
    </cfRule>
  </conditionalFormatting>
  <conditionalFormatting sqref="B47">
    <cfRule type="cellIs" dxfId="1" priority="1" operator="greaterThanOrEqual">
      <formula>$L$47</formula>
    </cfRule>
  </conditionalFormatting>
  <dataValidations count="11">
    <dataValidation imeMode="fullKatakana" allowBlank="1" showInputMessage="1" showErrorMessage="1" sqref="B10 B30" xr:uid="{00000000-0002-0000-0200-000000000000}"/>
    <dataValidation imeMode="hiragana" allowBlank="1" showInputMessage="1" showErrorMessage="1" sqref="B9 B11:B13 B16:B17 B20" xr:uid="{00000000-0002-0000-0200-000001000000}"/>
    <dataValidation imeMode="halfAlpha" allowBlank="1" showInputMessage="1" showErrorMessage="1" sqref="B14 B8 B25:B32 B18:B19 B21:B23 B54:B55" xr:uid="{00000000-0002-0000-0200-000002000000}"/>
    <dataValidation type="list" allowBlank="1" showInputMessage="1" showErrorMessage="1" sqref="B24" xr:uid="{00000000-0002-0000-0200-000003000000}">
      <formula1>"新規,変更"</formula1>
    </dataValidation>
    <dataValidation type="list" allowBlank="1" showInputMessage="1" showErrorMessage="1" sqref="B28" xr:uid="{00000000-0002-0000-0200-000004000000}">
      <formula1>"普通,当座"</formula1>
    </dataValidation>
    <dataValidation type="list" allowBlank="1" showInputMessage="1" showErrorMessage="1" sqref="B3" xr:uid="{00000000-0002-0000-0200-000005000000}">
      <formula1>"第１回,第２回,第３回"</formula1>
    </dataValidation>
    <dataValidation type="list" imeMode="halfAlpha" allowBlank="1" showInputMessage="1" showErrorMessage="1" sqref="B7" xr:uid="{A76DC367-16CB-4958-8CF6-C748D50BDFCE}">
      <formula1>"法人,個人事業者"</formula1>
    </dataValidation>
    <dataValidation type="date" allowBlank="1" showInputMessage="1" showErrorMessage="1" sqref="B34" xr:uid="{25AC639B-F32E-4F80-B04A-C4C3C73EE160}">
      <formula1>B32</formula1>
      <formula2>46419</formula2>
    </dataValidation>
    <dataValidation type="list" imeMode="halfAlpha" allowBlank="1" showInputMessage="1" showErrorMessage="1" sqref="B24" xr:uid="{CCF5D40B-B558-4459-8534-3D65E0CD5DFD}">
      <formula1>"新規,変更"</formula1>
    </dataValidation>
    <dataValidation type="date" allowBlank="1" showInputMessage="1" showErrorMessage="1" sqref="B47" xr:uid="{9A09C464-07EA-46C5-AE89-9208554B52D0}">
      <formula1>B36</formula1>
      <formula2>B34</formula2>
    </dataValidation>
    <dataValidation type="list" allowBlank="1" showInputMessage="1" showErrorMessage="1" sqref="B4" xr:uid="{FF1176C3-163B-4E0E-8349-0B310BF76C3E}">
      <formula1>"一般枠,特別枠"</formula1>
    </dataValidation>
  </dataValidations>
  <pageMargins left="0.70866141732283472" right="0.70866141732283472" top="0.57999999999999996" bottom="0.15748031496062992" header="0.31496062992125984" footer="0.31496062992125984"/>
  <pageSetup paperSize="9"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40"/>
  <sheetViews>
    <sheetView showGridLines="0" view="pageBreakPreview" zoomScale="75" zoomScaleNormal="100" zoomScaleSheetLayoutView="75" workbookViewId="0">
      <selection activeCell="AL30" sqref="AL30"/>
    </sheetView>
  </sheetViews>
  <sheetFormatPr defaultColWidth="3.125" defaultRowHeight="14.25"/>
  <cols>
    <col min="1" max="1" width="3.125" style="20" customWidth="1"/>
    <col min="2" max="8" width="3.125" style="20"/>
    <col min="9" max="9" width="3.125" style="20" customWidth="1"/>
    <col min="10" max="10" width="3" style="20" customWidth="1"/>
    <col min="11" max="24" width="3.125" style="20"/>
    <col min="25" max="25" width="1.625" style="20" customWidth="1"/>
    <col min="26" max="16384" width="3.125" style="20"/>
  </cols>
  <sheetData>
    <row r="1" spans="1:37" ht="9.9499999999999993" customHeight="1"/>
    <row r="2" spans="1:37" ht="9.9499999999999993" customHeight="1"/>
    <row r="3" spans="1:37">
      <c r="A3" s="20" t="s">
        <v>257</v>
      </c>
    </row>
    <row r="4" spans="1:37" ht="9.9499999999999993" customHeight="1"/>
    <row r="6" spans="1:37">
      <c r="R6" s="162" t="str">
        <f>IF(交付申請日="","",交付申請日)</f>
        <v/>
      </c>
      <c r="S6" s="162"/>
      <c r="T6" s="162"/>
      <c r="U6" s="162"/>
      <c r="V6" s="162"/>
      <c r="W6" s="162"/>
      <c r="X6" s="162"/>
      <c r="AK6" s="3"/>
    </row>
    <row r="7" spans="1:37" ht="20.100000000000001" customHeight="1">
      <c r="A7" s="20" t="s">
        <v>39</v>
      </c>
      <c r="E7" s="21"/>
    </row>
    <row r="10" spans="1:37" ht="21" customHeight="1">
      <c r="H10" s="155" t="s">
        <v>0</v>
      </c>
      <c r="I10" s="155"/>
      <c r="J10" s="155"/>
      <c r="K10" s="158" t="str">
        <f>IF(住所="","",住所)</f>
        <v/>
      </c>
      <c r="L10" s="158"/>
      <c r="M10" s="158"/>
      <c r="N10" s="158"/>
      <c r="O10" s="158"/>
      <c r="P10" s="158"/>
      <c r="Q10" s="158"/>
      <c r="R10" s="158"/>
      <c r="S10" s="158"/>
      <c r="T10" s="158"/>
      <c r="U10" s="158"/>
      <c r="V10" s="158"/>
      <c r="W10" s="158"/>
      <c r="X10" s="158"/>
    </row>
    <row r="11" spans="1:37" ht="21" customHeight="1">
      <c r="H11" s="155" t="s">
        <v>10</v>
      </c>
      <c r="I11" s="155"/>
      <c r="J11" s="155"/>
      <c r="K11" s="158" t="str">
        <f>IF(名称="","",名称)</f>
        <v/>
      </c>
      <c r="L11" s="158"/>
      <c r="M11" s="158"/>
      <c r="N11" s="158"/>
      <c r="O11" s="158"/>
      <c r="P11" s="158"/>
      <c r="Q11" s="158"/>
      <c r="R11" s="158"/>
      <c r="S11" s="158"/>
      <c r="T11" s="158"/>
      <c r="U11" s="158"/>
      <c r="V11" s="158"/>
      <c r="W11" s="158"/>
      <c r="X11" s="158"/>
    </row>
    <row r="12" spans="1:37" ht="21" customHeight="1">
      <c r="H12" s="155" t="s">
        <v>12</v>
      </c>
      <c r="I12" s="155"/>
      <c r="J12" s="155"/>
      <c r="K12" s="159" t="str">
        <f>IF(代表者氏名="","",代表者役職&amp;"　"&amp;代表者氏名&amp;"")</f>
        <v/>
      </c>
      <c r="L12" s="159"/>
      <c r="M12" s="159"/>
      <c r="N12" s="159"/>
      <c r="O12" s="159"/>
      <c r="P12" s="159"/>
      <c r="Q12" s="159"/>
      <c r="R12" s="159"/>
      <c r="S12" s="159"/>
      <c r="T12" s="159"/>
      <c r="U12" s="159"/>
      <c r="V12" s="159"/>
      <c r="W12" s="159"/>
      <c r="X12" s="159"/>
    </row>
    <row r="13" spans="1:37" ht="9.9499999999999993" customHeight="1"/>
    <row r="14" spans="1:37" ht="21" customHeight="1">
      <c r="I14" s="160" t="s">
        <v>6</v>
      </c>
      <c r="J14" s="160"/>
      <c r="K14" s="160"/>
      <c r="L14" s="159" t="str">
        <f>IF(担当者氏名="","",担当者役職&amp;"　"&amp;担当者氏名)</f>
        <v/>
      </c>
      <c r="M14" s="159"/>
      <c r="N14" s="159"/>
      <c r="O14" s="159"/>
      <c r="P14" s="159"/>
      <c r="Q14" s="159"/>
      <c r="R14" s="159"/>
      <c r="S14" s="159"/>
      <c r="T14" s="159"/>
      <c r="U14" s="159"/>
      <c r="V14" s="159"/>
      <c r="W14" s="159"/>
      <c r="X14" s="159"/>
    </row>
    <row r="15" spans="1:37" ht="21" customHeight="1">
      <c r="I15" s="160" t="s">
        <v>5</v>
      </c>
      <c r="J15" s="160"/>
      <c r="K15" s="160"/>
      <c r="L15" s="158" t="str">
        <f>IF(担当者電話番号="","",担当者電話番号)</f>
        <v/>
      </c>
      <c r="M15" s="158"/>
      <c r="N15" s="158"/>
      <c r="O15" s="158"/>
      <c r="P15" s="158"/>
      <c r="Q15" s="158"/>
      <c r="R15" s="158"/>
      <c r="S15" s="158"/>
      <c r="T15" s="158"/>
      <c r="U15" s="158"/>
      <c r="V15" s="158"/>
      <c r="W15" s="158"/>
      <c r="X15" s="158"/>
    </row>
    <row r="16" spans="1:37" ht="21" customHeight="1">
      <c r="I16" s="160" t="s">
        <v>9</v>
      </c>
      <c r="J16" s="160"/>
      <c r="K16" s="160"/>
      <c r="L16" s="158" t="str">
        <f>IF(ISBLANK(メールアドレス),"",メールアドレス)</f>
        <v/>
      </c>
      <c r="M16" s="158"/>
      <c r="N16" s="158"/>
      <c r="O16" s="158"/>
      <c r="P16" s="158"/>
      <c r="Q16" s="158"/>
      <c r="R16" s="158"/>
      <c r="S16" s="158"/>
      <c r="T16" s="158"/>
      <c r="U16" s="158"/>
      <c r="V16" s="158"/>
      <c r="W16" s="158"/>
      <c r="X16" s="158"/>
    </row>
    <row r="17" spans="1:25" ht="36.75" customHeight="1"/>
    <row r="18" spans="1:25" ht="34.5" customHeight="1">
      <c r="A18" s="155" t="s">
        <v>221</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row>
    <row r="20" spans="1:25" ht="36.75" customHeight="1">
      <c r="A20" s="153" t="s">
        <v>262</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row>
    <row r="22" spans="1:25">
      <c r="A22" s="161" t="s">
        <v>11</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55</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4"/>
      <c r="C25" s="4" t="s">
        <v>145</v>
      </c>
      <c r="D25" s="4"/>
      <c r="E25" s="4"/>
      <c r="F25" s="4"/>
      <c r="G25" s="4"/>
      <c r="H25" s="4"/>
      <c r="I25" s="4"/>
      <c r="J25" s="4"/>
      <c r="K25" s="4"/>
      <c r="L25" s="4"/>
      <c r="M25" s="4"/>
      <c r="N25" s="4"/>
      <c r="O25" s="4"/>
      <c r="P25" s="4"/>
      <c r="Q25" s="4"/>
      <c r="R25" s="4"/>
      <c r="S25" s="4"/>
      <c r="T25" s="4"/>
      <c r="U25" s="4"/>
      <c r="V25" s="4"/>
      <c r="W25" s="4"/>
      <c r="X25" s="4"/>
      <c r="Y25" s="22"/>
    </row>
    <row r="26" spans="1:25" ht="16.5" customHeight="1">
      <c r="A26" s="4"/>
      <c r="B26" s="4"/>
      <c r="C26" s="4" t="s">
        <v>56</v>
      </c>
      <c r="D26" s="4"/>
      <c r="E26" s="4"/>
      <c r="F26" s="4"/>
      <c r="G26" s="5" t="s">
        <v>120</v>
      </c>
      <c r="H26" s="4"/>
      <c r="I26" s="4"/>
      <c r="J26" s="4"/>
      <c r="L26" s="4"/>
      <c r="M26" s="4" t="str">
        <f>IF(第■回="","",第■回)</f>
        <v/>
      </c>
      <c r="N26" s="4"/>
      <c r="O26" s="4"/>
      <c r="P26" s="4"/>
      <c r="Q26" s="4"/>
      <c r="R26" s="4"/>
      <c r="S26" s="4"/>
      <c r="T26" s="4"/>
      <c r="U26" s="4"/>
      <c r="V26" s="4"/>
      <c r="W26" s="4"/>
      <c r="X26" s="4"/>
      <c r="Y26" s="22"/>
    </row>
    <row r="27" spans="1:25" ht="16.5" customHeight="1">
      <c r="A27" s="4"/>
      <c r="B27" s="4"/>
      <c r="C27" s="4"/>
      <c r="D27" s="4"/>
      <c r="E27" s="4"/>
      <c r="F27" s="4"/>
      <c r="G27" s="4"/>
      <c r="H27" s="4"/>
      <c r="I27" s="4"/>
      <c r="J27" s="4"/>
      <c r="K27" s="4"/>
      <c r="L27" s="4"/>
      <c r="M27" s="4"/>
      <c r="N27" s="4"/>
      <c r="O27" s="4"/>
      <c r="P27" s="4"/>
      <c r="Q27" s="4"/>
      <c r="R27" s="4"/>
      <c r="S27" s="4"/>
      <c r="T27" s="4"/>
      <c r="U27" s="4"/>
      <c r="V27" s="4"/>
      <c r="W27" s="4"/>
      <c r="X27" s="4"/>
      <c r="Y27" s="22"/>
    </row>
    <row r="28" spans="1:25" ht="18.75" customHeight="1">
      <c r="A28" s="4" t="s">
        <v>57</v>
      </c>
      <c r="B28" s="4"/>
      <c r="C28" s="4"/>
      <c r="D28" s="4"/>
      <c r="E28" s="4"/>
      <c r="F28" s="4"/>
      <c r="G28" s="4"/>
      <c r="H28" s="4" t="s">
        <v>58</v>
      </c>
      <c r="I28" s="157" t="e">
        <f ca="1">IF(補助金額="","",補助金額)</f>
        <v>#VALUE!</v>
      </c>
      <c r="J28" s="157"/>
      <c r="K28" s="157"/>
      <c r="L28" s="157"/>
      <c r="M28" s="157"/>
      <c r="N28" s="23" t="s">
        <v>59</v>
      </c>
      <c r="O28" s="23"/>
      <c r="P28" s="4"/>
      <c r="Q28" s="4"/>
      <c r="R28" s="4"/>
      <c r="S28" s="4"/>
      <c r="T28" s="4"/>
      <c r="U28" s="4"/>
      <c r="V28" s="4"/>
      <c r="W28" s="4"/>
      <c r="X28" s="4"/>
      <c r="Y28" s="22"/>
    </row>
    <row r="29" spans="1:25" ht="9.9499999999999993" customHeight="1">
      <c r="A29" s="4"/>
      <c r="B29" s="4"/>
      <c r="C29" s="4"/>
      <c r="D29" s="4"/>
      <c r="E29" s="4"/>
      <c r="F29" s="4"/>
      <c r="G29" s="4"/>
      <c r="H29" s="4"/>
      <c r="I29" s="4"/>
      <c r="J29" s="4"/>
      <c r="K29" s="4"/>
      <c r="L29" s="4"/>
      <c r="M29" s="4"/>
      <c r="N29" s="4"/>
      <c r="O29" s="4"/>
      <c r="P29" s="4"/>
      <c r="Q29" s="4"/>
      <c r="R29" s="4"/>
      <c r="S29" s="4"/>
      <c r="T29" s="4"/>
      <c r="U29" s="4"/>
      <c r="V29" s="4"/>
      <c r="W29" s="4"/>
      <c r="X29" s="4"/>
      <c r="Y29" s="22"/>
    </row>
    <row r="38" spans="2:24">
      <c r="B38" s="152"/>
      <c r="C38" s="152"/>
      <c r="D38" s="152"/>
      <c r="E38" s="152"/>
      <c r="F38" s="152"/>
      <c r="G38" s="152"/>
      <c r="H38" s="152"/>
      <c r="I38" s="152"/>
      <c r="J38" s="152"/>
      <c r="K38" s="152"/>
      <c r="L38" s="152"/>
      <c r="M38" s="152"/>
      <c r="N38" s="152"/>
      <c r="O38" s="152"/>
      <c r="P38" s="152"/>
      <c r="Q38" s="152"/>
      <c r="R38" s="152"/>
      <c r="S38" s="152"/>
      <c r="T38" s="152"/>
      <c r="U38" s="152"/>
      <c r="V38" s="152"/>
      <c r="W38" s="152"/>
      <c r="X38" s="152"/>
    </row>
    <row r="39" spans="2:24">
      <c r="B39" s="152"/>
      <c r="C39" s="152"/>
      <c r="D39" s="152"/>
      <c r="E39" s="152"/>
      <c r="F39" s="152"/>
      <c r="G39" s="152"/>
      <c r="H39" s="152"/>
      <c r="I39" s="152"/>
      <c r="J39" s="152"/>
      <c r="K39" s="152"/>
      <c r="L39" s="152"/>
      <c r="M39" s="152"/>
      <c r="N39" s="152"/>
      <c r="O39" s="152"/>
      <c r="P39" s="152"/>
      <c r="Q39" s="152"/>
      <c r="R39" s="152"/>
      <c r="S39" s="152"/>
      <c r="T39" s="152"/>
      <c r="U39" s="152"/>
      <c r="V39" s="152"/>
      <c r="W39" s="152"/>
      <c r="X39" s="152"/>
    </row>
    <row r="40" spans="2:24">
      <c r="B40" s="24"/>
      <c r="C40" s="24"/>
      <c r="D40" s="24"/>
      <c r="E40" s="24"/>
      <c r="F40" s="24"/>
      <c r="G40" s="24"/>
      <c r="H40" s="24"/>
      <c r="I40" s="24"/>
      <c r="J40" s="24"/>
      <c r="K40" s="24"/>
      <c r="L40" s="24"/>
      <c r="M40" s="24"/>
      <c r="N40" s="24"/>
      <c r="O40" s="24"/>
      <c r="P40" s="24"/>
      <c r="Q40" s="24"/>
      <c r="R40" s="24"/>
      <c r="S40" s="24"/>
      <c r="T40" s="24"/>
      <c r="U40" s="24"/>
      <c r="V40" s="24"/>
      <c r="W40" s="24"/>
      <c r="X40" s="24"/>
    </row>
  </sheetData>
  <sheetProtection algorithmName="SHA-512" hashValue="sjhU6l5sop3TUwosi97mm26AGHsLPFizX7fjA0tE3piq3qHVNLEzSu/erGIqW3LvDFecqa4cVkxXiV9rQCKfQw==" saltValue="f24LKVvxv4NXHcPy3synjA==" spinCount="100000" sheet="1" selectLockedCells="1" selectUnlockedCells="1"/>
  <mergeCells count="18">
    <mergeCell ref="R6:X6"/>
    <mergeCell ref="H10:J10"/>
    <mergeCell ref="K10:X10"/>
    <mergeCell ref="B38:X39"/>
    <mergeCell ref="A20:X20"/>
    <mergeCell ref="A18:X18"/>
    <mergeCell ref="I28:M28"/>
    <mergeCell ref="H11:J11"/>
    <mergeCell ref="K11:X11"/>
    <mergeCell ref="H12:J12"/>
    <mergeCell ref="K12:X12"/>
    <mergeCell ref="I14:K14"/>
    <mergeCell ref="L14:X14"/>
    <mergeCell ref="I15:K15"/>
    <mergeCell ref="L15:X15"/>
    <mergeCell ref="I16:K16"/>
    <mergeCell ref="L16:X16"/>
    <mergeCell ref="A22:Y22"/>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Y37"/>
  <sheetViews>
    <sheetView showGridLines="0" view="pageBreakPreview" zoomScale="75" zoomScaleNormal="115" zoomScaleSheetLayoutView="75" workbookViewId="0">
      <selection activeCell="BC16" sqref="BC16"/>
    </sheetView>
  </sheetViews>
  <sheetFormatPr defaultColWidth="3.125" defaultRowHeight="13.5"/>
  <cols>
    <col min="1" max="16384" width="3.125" style="27"/>
  </cols>
  <sheetData>
    <row r="1" spans="1:25" ht="14.25">
      <c r="A1" s="25" t="s">
        <v>100</v>
      </c>
      <c r="B1" s="25"/>
      <c r="C1" s="25"/>
      <c r="D1" s="25"/>
      <c r="E1" s="25"/>
      <c r="F1" s="25"/>
      <c r="G1" s="25"/>
      <c r="H1" s="25"/>
      <c r="I1" s="25"/>
      <c r="J1" s="25"/>
      <c r="K1" s="25"/>
      <c r="L1" s="25"/>
      <c r="M1" s="25"/>
      <c r="N1" s="25"/>
      <c r="O1" s="25"/>
      <c r="P1" s="25"/>
      <c r="Q1" s="25"/>
      <c r="R1" s="25"/>
      <c r="S1" s="25"/>
      <c r="T1" s="25"/>
      <c r="U1" s="25"/>
      <c r="V1" s="25"/>
      <c r="W1" s="25"/>
      <c r="X1" s="25"/>
      <c r="Y1" s="26"/>
    </row>
    <row r="2" spans="1:25" ht="14.25">
      <c r="A2" s="25"/>
      <c r="B2" s="25"/>
      <c r="C2" s="25"/>
      <c r="D2" s="25"/>
      <c r="E2" s="25"/>
      <c r="F2" s="25"/>
      <c r="G2" s="25"/>
      <c r="H2" s="25"/>
      <c r="I2" s="25"/>
      <c r="J2" s="25"/>
      <c r="K2" s="25"/>
      <c r="L2" s="25"/>
      <c r="M2" s="25"/>
      <c r="N2" s="25"/>
      <c r="O2" s="25"/>
      <c r="P2" s="25"/>
      <c r="Q2" s="25"/>
      <c r="R2" s="165" t="str">
        <f>IF(交付申請日="","",交付申請日)</f>
        <v/>
      </c>
      <c r="S2" s="165"/>
      <c r="T2" s="165"/>
      <c r="U2" s="165"/>
      <c r="V2" s="165"/>
      <c r="W2" s="165"/>
      <c r="X2" s="165"/>
      <c r="Y2" s="165"/>
    </row>
    <row r="3" spans="1:25" ht="14.25">
      <c r="A3" s="28" t="s">
        <v>39</v>
      </c>
      <c r="B3" s="28"/>
      <c r="C3" s="28"/>
      <c r="D3" s="28"/>
      <c r="E3" s="28"/>
      <c r="F3" s="28"/>
      <c r="G3" s="28"/>
      <c r="H3" s="28"/>
      <c r="I3" s="28"/>
      <c r="J3" s="28"/>
      <c r="K3" s="28"/>
      <c r="L3" s="28"/>
      <c r="M3" s="28"/>
      <c r="N3" s="28"/>
      <c r="O3" s="28"/>
      <c r="P3" s="28"/>
      <c r="Q3" s="28"/>
      <c r="R3" s="28"/>
      <c r="S3" s="28"/>
      <c r="T3" s="28"/>
      <c r="U3" s="28"/>
      <c r="V3" s="28"/>
      <c r="W3" s="28"/>
      <c r="X3" s="28"/>
      <c r="Y3" s="28"/>
    </row>
    <row r="4" spans="1:25" ht="14.25">
      <c r="A4" s="28"/>
      <c r="B4" s="28"/>
      <c r="C4" s="28"/>
      <c r="D4" s="28"/>
      <c r="E4" s="28"/>
      <c r="F4" s="28"/>
      <c r="G4" s="28"/>
      <c r="H4" s="28"/>
      <c r="I4" s="28"/>
      <c r="J4" s="28"/>
      <c r="K4" s="28" t="s">
        <v>7</v>
      </c>
      <c r="L4" s="28"/>
      <c r="M4" s="28"/>
      <c r="N4" s="28"/>
      <c r="O4" s="163" t="str">
        <f>IF(名称="","",名称)</f>
        <v/>
      </c>
      <c r="P4" s="163"/>
      <c r="Q4" s="163"/>
      <c r="R4" s="163"/>
      <c r="S4" s="163"/>
      <c r="T4" s="163"/>
      <c r="U4" s="163"/>
      <c r="V4" s="163"/>
      <c r="W4" s="163"/>
      <c r="X4" s="163"/>
      <c r="Y4" s="163"/>
    </row>
    <row r="5" spans="1:25" ht="14.25">
      <c r="A5" s="28"/>
      <c r="B5" s="28"/>
      <c r="C5" s="28"/>
      <c r="D5" s="28"/>
      <c r="E5" s="28"/>
      <c r="F5" s="28"/>
      <c r="G5" s="28"/>
      <c r="H5" s="28"/>
      <c r="I5" s="28"/>
      <c r="J5" s="28"/>
      <c r="K5" s="28" t="s">
        <v>12</v>
      </c>
      <c r="L5" s="28"/>
      <c r="M5" s="28"/>
      <c r="N5" s="28"/>
      <c r="O5" s="164" t="str">
        <f>IF(代表者氏名="","",代表者役職&amp;"　"&amp;代表者氏名)</f>
        <v/>
      </c>
      <c r="P5" s="164"/>
      <c r="Q5" s="164"/>
      <c r="R5" s="164"/>
      <c r="S5" s="164"/>
      <c r="T5" s="164"/>
      <c r="U5" s="164"/>
      <c r="V5" s="164"/>
      <c r="W5" s="164"/>
      <c r="X5" s="164"/>
      <c r="Y5" s="164"/>
    </row>
    <row r="6" spans="1:25" ht="12" customHeight="1">
      <c r="A6" s="28"/>
      <c r="B6" s="28"/>
      <c r="C6" s="28"/>
      <c r="D6" s="28"/>
      <c r="E6" s="28"/>
      <c r="F6" s="28"/>
      <c r="G6" s="28"/>
      <c r="H6" s="28"/>
      <c r="I6" s="28"/>
      <c r="J6" s="28"/>
      <c r="K6" s="28"/>
      <c r="L6" s="28"/>
      <c r="M6" s="28"/>
      <c r="N6" s="28"/>
      <c r="O6" s="31"/>
      <c r="P6" s="31"/>
      <c r="Q6" s="31"/>
      <c r="R6" s="31"/>
      <c r="S6" s="31"/>
      <c r="T6" s="31"/>
      <c r="U6" s="31"/>
      <c r="V6" s="31"/>
      <c r="W6" s="31"/>
      <c r="X6" s="31"/>
      <c r="Y6" s="31"/>
    </row>
    <row r="7" spans="1:25" ht="14.25">
      <c r="A7" s="166" t="s">
        <v>40</v>
      </c>
      <c r="B7" s="166"/>
      <c r="C7" s="166"/>
      <c r="D7" s="166"/>
      <c r="E7" s="166"/>
      <c r="F7" s="166"/>
      <c r="G7" s="166"/>
      <c r="H7" s="166"/>
      <c r="I7" s="166"/>
      <c r="J7" s="166"/>
      <c r="K7" s="166"/>
      <c r="L7" s="166"/>
      <c r="M7" s="166"/>
      <c r="N7" s="166"/>
      <c r="O7" s="166"/>
      <c r="P7" s="166"/>
      <c r="Q7" s="166"/>
      <c r="R7" s="166"/>
      <c r="S7" s="166"/>
      <c r="T7" s="166"/>
      <c r="U7" s="166"/>
      <c r="V7" s="166"/>
      <c r="W7" s="166"/>
      <c r="X7" s="166"/>
      <c r="Y7" s="166"/>
    </row>
    <row r="8" spans="1:25" ht="56.25" customHeight="1">
      <c r="A8" s="167" t="s">
        <v>261</v>
      </c>
      <c r="B8" s="167"/>
      <c r="C8" s="167"/>
      <c r="D8" s="167"/>
      <c r="E8" s="167"/>
      <c r="F8" s="167"/>
      <c r="G8" s="167"/>
      <c r="H8" s="167"/>
      <c r="I8" s="167"/>
      <c r="J8" s="167"/>
      <c r="K8" s="167"/>
      <c r="L8" s="167"/>
      <c r="M8" s="167"/>
      <c r="N8" s="167"/>
      <c r="O8" s="167"/>
      <c r="P8" s="167"/>
      <c r="Q8" s="167"/>
      <c r="R8" s="167"/>
      <c r="S8" s="167"/>
      <c r="T8" s="167"/>
      <c r="U8" s="167"/>
      <c r="V8" s="167"/>
      <c r="W8" s="167"/>
      <c r="X8" s="167"/>
      <c r="Y8" s="167"/>
    </row>
    <row r="9" spans="1:25" ht="14.25">
      <c r="A9" s="166" t="s">
        <v>41</v>
      </c>
      <c r="B9" s="166"/>
      <c r="C9" s="166"/>
      <c r="D9" s="166"/>
      <c r="E9" s="166"/>
      <c r="F9" s="166"/>
      <c r="G9" s="166"/>
      <c r="H9" s="166"/>
      <c r="I9" s="166"/>
      <c r="J9" s="166"/>
      <c r="K9" s="166"/>
      <c r="L9" s="166"/>
      <c r="M9" s="166"/>
      <c r="N9" s="166"/>
      <c r="O9" s="166"/>
      <c r="P9" s="166"/>
      <c r="Q9" s="166"/>
      <c r="R9" s="166"/>
      <c r="S9" s="166"/>
      <c r="T9" s="166"/>
      <c r="U9" s="166"/>
      <c r="V9" s="166"/>
      <c r="W9" s="166"/>
      <c r="X9" s="166"/>
      <c r="Y9" s="166"/>
    </row>
    <row r="10" spans="1:25" ht="32.25" customHeight="1">
      <c r="A10" s="167" t="s">
        <v>149</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row>
    <row r="11" spans="1:25" ht="14.25">
      <c r="A11" s="167" t="s">
        <v>136</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row>
    <row r="12" spans="1:25" ht="14.25">
      <c r="A12" s="167" t="s">
        <v>146</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row>
    <row r="13" spans="1:25" ht="46.5" customHeight="1">
      <c r="A13" s="167" t="s">
        <v>150</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row>
    <row r="14" spans="1:25" ht="14.25" customHeight="1">
      <c r="A14" s="167" t="s">
        <v>147</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row>
    <row r="15" spans="1:25" ht="63.75" customHeight="1">
      <c r="A15" s="167" t="s">
        <v>151</v>
      </c>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row>
    <row r="16" spans="1:25" ht="30" customHeight="1">
      <c r="A16" s="167" t="s">
        <v>152</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row>
    <row r="17" spans="1:25" ht="14.25" customHeight="1">
      <c r="A17" s="167" t="s">
        <v>148</v>
      </c>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row>
    <row r="18" spans="1:25" ht="30" customHeight="1">
      <c r="A18" s="167" t="s">
        <v>153</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row>
    <row r="19" spans="1:25" ht="30" customHeight="1">
      <c r="A19" s="167" t="s">
        <v>154</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row>
    <row r="20" spans="1:25" ht="87" customHeight="1">
      <c r="A20" s="58"/>
      <c r="B20" s="169" t="s">
        <v>155</v>
      </c>
      <c r="C20" s="169"/>
      <c r="D20" s="169"/>
      <c r="E20" s="169"/>
      <c r="F20" s="169"/>
      <c r="G20" s="169"/>
      <c r="H20" s="169"/>
      <c r="I20" s="169"/>
      <c r="J20" s="169"/>
      <c r="K20" s="169"/>
      <c r="L20" s="169"/>
      <c r="M20" s="169"/>
      <c r="N20" s="169"/>
      <c r="O20" s="169"/>
      <c r="P20" s="169"/>
      <c r="Q20" s="169"/>
      <c r="R20" s="169"/>
      <c r="S20" s="169"/>
      <c r="T20" s="169"/>
      <c r="U20" s="169"/>
      <c r="V20" s="169"/>
      <c r="W20" s="169"/>
      <c r="X20" s="169"/>
      <c r="Y20" s="169"/>
    </row>
    <row r="21" spans="1:25" ht="30" customHeight="1">
      <c r="A21" s="29"/>
      <c r="B21" s="168" t="s">
        <v>156</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row>
    <row r="22" spans="1:25" ht="44.25" customHeight="1">
      <c r="A22" s="29"/>
      <c r="B22" s="168" t="s">
        <v>157</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row>
    <row r="23" spans="1:25" ht="35.25" customHeight="1">
      <c r="A23" s="29"/>
      <c r="B23" s="168" t="s">
        <v>158</v>
      </c>
      <c r="C23" s="168"/>
      <c r="D23" s="168"/>
      <c r="E23" s="168"/>
      <c r="F23" s="168"/>
      <c r="G23" s="168"/>
      <c r="H23" s="168"/>
      <c r="I23" s="168"/>
      <c r="J23" s="168"/>
      <c r="K23" s="168"/>
      <c r="L23" s="168"/>
      <c r="M23" s="168"/>
      <c r="N23" s="168"/>
      <c r="O23" s="168"/>
      <c r="P23" s="168"/>
      <c r="Q23" s="168"/>
      <c r="R23" s="168"/>
      <c r="S23" s="168"/>
      <c r="T23" s="168"/>
      <c r="U23" s="168"/>
      <c r="V23" s="168"/>
      <c r="W23" s="168"/>
      <c r="X23" s="168"/>
      <c r="Y23" s="168"/>
    </row>
    <row r="24" spans="1:25" ht="30" customHeight="1">
      <c r="A24" s="29"/>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row>
    <row r="25" spans="1: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sheetData>
  <sheetProtection algorithmName="SHA-512" hashValue="dG92apFs/hb6FSF8JaKDpmxc3oC7h1I0p4JmQRQnWyxzcvSikCfQjG+VK5bV4TTM8Dl7HVPmWe9/gL0Ktz9gJQ==" saltValue="+a0Croonbyyq1yHprNfGYA==" spinCount="100000" sheet="1" selectLockedCells="1" selectUnlockedCells="1"/>
  <mergeCells count="21">
    <mergeCell ref="B24:Y24"/>
    <mergeCell ref="B23:Y23"/>
    <mergeCell ref="B22:Y22"/>
    <mergeCell ref="B21:Y21"/>
    <mergeCell ref="A9:Y9"/>
    <mergeCell ref="A18:Y18"/>
    <mergeCell ref="A17:Y17"/>
    <mergeCell ref="A16:Y16"/>
    <mergeCell ref="A15:Y15"/>
    <mergeCell ref="A14:Y14"/>
    <mergeCell ref="A13:Y13"/>
    <mergeCell ref="A12:Y12"/>
    <mergeCell ref="A11:Y11"/>
    <mergeCell ref="A10:Y10"/>
    <mergeCell ref="A19:Y19"/>
    <mergeCell ref="B20:Y20"/>
    <mergeCell ref="O4:Y4"/>
    <mergeCell ref="O5:Y5"/>
    <mergeCell ref="R2:Y2"/>
    <mergeCell ref="A7:Y7"/>
    <mergeCell ref="A8:Y8"/>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79E0-7A44-4009-82D7-96DD9D41C640}">
  <sheetPr>
    <tabColor rgb="FFFF0000"/>
    <pageSetUpPr fitToPage="1"/>
  </sheetPr>
  <dimension ref="B1:X41"/>
  <sheetViews>
    <sheetView showGridLines="0" view="pageBreakPreview" zoomScale="60" zoomScaleNormal="100" workbookViewId="0">
      <selection activeCell="AZ1" sqref="AZ1"/>
    </sheetView>
  </sheetViews>
  <sheetFormatPr defaultColWidth="3.125" defaultRowHeight="18.75"/>
  <cols>
    <col min="1" max="12" width="3.125" style="1"/>
    <col min="13" max="13" width="8.25" style="1" bestFit="1" customWidth="1"/>
    <col min="14" max="19" width="3.125" style="1"/>
    <col min="20" max="20" width="6" style="1" bestFit="1" customWidth="1"/>
    <col min="21" max="23" width="3.125" style="1"/>
    <col min="24" max="24" width="3.125" style="1" customWidth="1"/>
    <col min="25" max="16384" width="3.125" style="1"/>
  </cols>
  <sheetData>
    <row r="1" spans="2:24">
      <c r="X1" s="59"/>
    </row>
    <row r="2" spans="2:24">
      <c r="B2" s="60" t="str">
        <f>"名称："&amp;名称</f>
        <v>名称：</v>
      </c>
      <c r="X2" s="61"/>
    </row>
    <row r="3" spans="2:24" ht="5.0999999999999996" customHeight="1">
      <c r="B3" s="60"/>
      <c r="X3" s="61"/>
    </row>
    <row r="4" spans="2:24" ht="24">
      <c r="B4" s="62" t="s">
        <v>159</v>
      </c>
    </row>
    <row r="5" spans="2:24" ht="5.0999999999999996" customHeight="1"/>
    <row r="6" spans="2:24">
      <c r="B6" s="216" t="s">
        <v>19</v>
      </c>
      <c r="C6" s="217"/>
      <c r="D6" s="217"/>
      <c r="E6" s="196" t="str">
        <f>IF(対象業種="","",対象業種)</f>
        <v/>
      </c>
      <c r="F6" s="197"/>
      <c r="G6" s="197"/>
      <c r="H6" s="198"/>
      <c r="I6" s="63"/>
      <c r="J6" s="216" t="s">
        <v>20</v>
      </c>
      <c r="K6" s="217"/>
      <c r="L6" s="218"/>
      <c r="M6" s="196" t="str">
        <f>IF(従業員数="","",従業員数)</f>
        <v/>
      </c>
      <c r="N6" s="197"/>
      <c r="O6" s="129" t="s">
        <v>22</v>
      </c>
      <c r="P6" s="2"/>
      <c r="Q6" s="216" t="s">
        <v>160</v>
      </c>
      <c r="R6" s="217"/>
      <c r="S6" s="218"/>
      <c r="T6" s="219" t="str">
        <f>IF(資本金等="","",資本金等)</f>
        <v/>
      </c>
      <c r="U6" s="220"/>
      <c r="V6" s="220"/>
      <c r="W6" s="209" t="s">
        <v>23</v>
      </c>
      <c r="X6" s="210"/>
    </row>
    <row r="8" spans="2:24" ht="21" customHeight="1">
      <c r="B8" s="211" t="s">
        <v>161</v>
      </c>
      <c r="C8" s="207"/>
      <c r="D8" s="207"/>
      <c r="E8" s="207"/>
      <c r="F8" s="207"/>
      <c r="G8" s="207"/>
      <c r="H8" s="212"/>
      <c r="I8" s="212"/>
      <c r="J8" s="212"/>
      <c r="K8" s="212"/>
      <c r="L8" s="212"/>
      <c r="M8" s="212"/>
      <c r="N8" s="212"/>
      <c r="O8" s="212"/>
      <c r="P8" s="212"/>
      <c r="Q8" s="212"/>
      <c r="R8" s="212"/>
      <c r="S8" s="212"/>
      <c r="T8" s="212"/>
      <c r="U8" s="212"/>
      <c r="V8" s="212"/>
      <c r="W8" s="212"/>
      <c r="X8" s="212"/>
    </row>
    <row r="9" spans="2:24" ht="21" customHeight="1">
      <c r="B9" s="207"/>
      <c r="C9" s="207"/>
      <c r="D9" s="207"/>
      <c r="E9" s="207"/>
      <c r="F9" s="207"/>
      <c r="G9" s="207"/>
      <c r="H9" s="212"/>
      <c r="I9" s="212"/>
      <c r="J9" s="212"/>
      <c r="K9" s="212"/>
      <c r="L9" s="212"/>
      <c r="M9" s="212"/>
      <c r="N9" s="212"/>
      <c r="O9" s="212"/>
      <c r="P9" s="212"/>
      <c r="Q9" s="212"/>
      <c r="R9" s="212"/>
      <c r="S9" s="212"/>
      <c r="T9" s="212"/>
      <c r="U9" s="212"/>
      <c r="V9" s="212"/>
      <c r="W9" s="212"/>
      <c r="X9" s="212"/>
    </row>
    <row r="11" spans="2:24" ht="21" customHeight="1">
      <c r="B11" s="211" t="s">
        <v>162</v>
      </c>
      <c r="C11" s="207"/>
      <c r="D11" s="207"/>
      <c r="E11" s="207"/>
      <c r="F11" s="207"/>
      <c r="G11" s="207"/>
      <c r="H11" s="213"/>
      <c r="I11" s="213"/>
      <c r="J11" s="213"/>
      <c r="K11" s="213"/>
      <c r="L11" s="213"/>
      <c r="M11" s="213"/>
      <c r="N11" s="213"/>
      <c r="O11" s="213"/>
      <c r="P11" s="213"/>
      <c r="Q11" s="213"/>
      <c r="R11" s="213"/>
      <c r="S11" s="213"/>
      <c r="T11" s="213"/>
      <c r="U11" s="213"/>
      <c r="V11" s="213"/>
      <c r="W11" s="213"/>
      <c r="X11" s="213"/>
    </row>
    <row r="12" spans="2:24" ht="21" customHeight="1">
      <c r="B12" s="207"/>
      <c r="C12" s="207"/>
      <c r="D12" s="207"/>
      <c r="E12" s="207"/>
      <c r="F12" s="207"/>
      <c r="G12" s="207"/>
      <c r="H12" s="213"/>
      <c r="I12" s="213"/>
      <c r="J12" s="213"/>
      <c r="K12" s="213"/>
      <c r="L12" s="213"/>
      <c r="M12" s="213"/>
      <c r="N12" s="213"/>
      <c r="O12" s="213"/>
      <c r="P12" s="213"/>
      <c r="Q12" s="213"/>
      <c r="R12" s="213"/>
      <c r="S12" s="213"/>
      <c r="T12" s="213"/>
      <c r="U12" s="213"/>
      <c r="V12" s="213"/>
      <c r="W12" s="213"/>
      <c r="X12" s="213"/>
    </row>
    <row r="13" spans="2:24" ht="21" customHeight="1">
      <c r="B13" s="207"/>
      <c r="C13" s="207"/>
      <c r="D13" s="207"/>
      <c r="E13" s="207"/>
      <c r="F13" s="207"/>
      <c r="G13" s="207"/>
      <c r="H13" s="213"/>
      <c r="I13" s="213"/>
      <c r="J13" s="213"/>
      <c r="K13" s="213"/>
      <c r="L13" s="213"/>
      <c r="M13" s="213"/>
      <c r="N13" s="213"/>
      <c r="O13" s="213"/>
      <c r="P13" s="213"/>
      <c r="Q13" s="213"/>
      <c r="R13" s="213"/>
      <c r="S13" s="213"/>
      <c r="T13" s="213"/>
      <c r="U13" s="213"/>
      <c r="V13" s="213"/>
      <c r="W13" s="213"/>
      <c r="X13" s="213"/>
    </row>
    <row r="15" spans="2:24" ht="21" customHeight="1">
      <c r="B15" s="207" t="s">
        <v>163</v>
      </c>
      <c r="C15" s="207"/>
      <c r="D15" s="207"/>
      <c r="E15" s="207"/>
      <c r="F15" s="207"/>
      <c r="G15" s="207"/>
      <c r="H15" s="214" t="s">
        <v>33</v>
      </c>
      <c r="I15" s="214"/>
      <c r="J15" s="214"/>
      <c r="K15" s="214"/>
      <c r="L15" s="214"/>
      <c r="M15" s="214"/>
      <c r="N15" s="2" t="s">
        <v>13</v>
      </c>
      <c r="O15" s="215">
        <v>46419</v>
      </c>
      <c r="P15" s="215"/>
      <c r="Q15" s="215"/>
      <c r="R15" s="215"/>
      <c r="S15" s="215"/>
      <c r="T15" s="215"/>
    </row>
    <row r="17" spans="2:24" ht="21" customHeight="1">
      <c r="B17" s="207" t="s">
        <v>164</v>
      </c>
      <c r="C17" s="207"/>
      <c r="D17" s="207"/>
      <c r="E17" s="208"/>
      <c r="F17" s="208"/>
      <c r="G17" s="208"/>
      <c r="H17" s="208"/>
      <c r="I17" s="208"/>
      <c r="J17" s="199" t="s">
        <v>355</v>
      </c>
      <c r="K17" s="199"/>
      <c r="L17" s="199"/>
      <c r="M17" s="64" t="str">
        <f>IF(J17="無","",IF(J17="有",IF(E18="","下記に利用した融資名を１つ入力","")))</f>
        <v/>
      </c>
    </row>
    <row r="18" spans="2:24">
      <c r="B18" s="65"/>
      <c r="C18" s="66"/>
      <c r="D18" s="67" t="s">
        <v>165</v>
      </c>
      <c r="E18" s="200"/>
      <c r="F18" s="200"/>
      <c r="G18" s="200"/>
      <c r="H18" s="200"/>
      <c r="I18" s="200"/>
      <c r="J18" s="200"/>
      <c r="K18" s="200"/>
      <c r="L18" s="200"/>
      <c r="M18" s="200"/>
      <c r="N18" s="200"/>
      <c r="O18" s="200"/>
      <c r="P18" s="200"/>
      <c r="Q18" s="200"/>
      <c r="R18" s="200"/>
      <c r="S18" s="200"/>
      <c r="T18" s="200"/>
      <c r="U18" s="200"/>
      <c r="V18" s="200"/>
      <c r="W18" s="200"/>
      <c r="X18" s="200"/>
    </row>
    <row r="19" spans="2:24" ht="9" customHeight="1">
      <c r="B19" s="130"/>
      <c r="C19" s="130"/>
      <c r="D19" s="131"/>
      <c r="E19" s="132"/>
      <c r="F19" s="132"/>
      <c r="G19" s="132"/>
      <c r="H19" s="132"/>
      <c r="I19" s="132"/>
      <c r="J19" s="133"/>
      <c r="K19" s="133"/>
      <c r="L19" s="133"/>
      <c r="M19" s="133"/>
      <c r="N19" s="133"/>
      <c r="O19" s="134"/>
      <c r="P19" s="134"/>
      <c r="Q19" s="134"/>
      <c r="R19" s="134"/>
      <c r="S19" s="134"/>
      <c r="T19" s="134"/>
      <c r="U19" s="134"/>
      <c r="V19" s="134"/>
      <c r="W19" s="134"/>
      <c r="X19" s="134"/>
    </row>
    <row r="20" spans="2:24">
      <c r="B20" s="201" t="s">
        <v>326</v>
      </c>
      <c r="C20" s="202"/>
      <c r="D20" s="202"/>
      <c r="E20" s="202"/>
      <c r="F20" s="202"/>
      <c r="G20" s="202"/>
      <c r="H20" s="202"/>
      <c r="I20" s="203"/>
      <c r="J20" s="199" t="s">
        <v>355</v>
      </c>
      <c r="K20" s="199"/>
      <c r="L20" s="199"/>
      <c r="M20" s="64" t="str">
        <f>IF(J20="無","",IF(J20="有",IF(E21="","下記に売上全体に占める関連取引の割合を記載","")))</f>
        <v/>
      </c>
      <c r="N20" s="134"/>
      <c r="O20" s="134"/>
      <c r="P20" s="134"/>
      <c r="Q20" s="134"/>
      <c r="R20" s="134"/>
      <c r="S20" s="134"/>
      <c r="T20" s="134"/>
      <c r="U20" s="134"/>
      <c r="V20" s="134"/>
      <c r="W20" s="134"/>
      <c r="X20" s="134"/>
    </row>
    <row r="21" spans="2:24">
      <c r="B21" s="204"/>
      <c r="C21" s="205"/>
      <c r="D21" s="205"/>
      <c r="E21" s="205"/>
      <c r="F21" s="205"/>
      <c r="G21" s="205"/>
      <c r="H21" s="205"/>
      <c r="I21" s="205"/>
      <c r="J21" s="205"/>
      <c r="K21" s="205"/>
      <c r="L21" s="205"/>
      <c r="M21" s="205"/>
      <c r="N21" s="205"/>
      <c r="O21" s="205"/>
      <c r="P21" s="205"/>
      <c r="Q21" s="205"/>
      <c r="R21" s="205"/>
      <c r="S21" s="205"/>
      <c r="T21" s="205"/>
      <c r="U21" s="205"/>
      <c r="V21" s="205"/>
      <c r="W21" s="205"/>
      <c r="X21" s="206"/>
    </row>
    <row r="23" spans="2:24" ht="39.950000000000003" customHeight="1">
      <c r="B23" s="178" t="s">
        <v>166</v>
      </c>
      <c r="C23" s="178"/>
      <c r="D23" s="178"/>
      <c r="E23" s="178"/>
      <c r="F23" s="178"/>
      <c r="G23" s="178"/>
      <c r="H23" s="178"/>
      <c r="I23" s="178"/>
      <c r="J23" s="191" t="s">
        <v>167</v>
      </c>
      <c r="K23" s="191"/>
      <c r="L23" s="191"/>
      <c r="M23" s="191"/>
      <c r="N23" s="191"/>
      <c r="O23" s="191" t="s">
        <v>168</v>
      </c>
      <c r="P23" s="191"/>
      <c r="Q23" s="191"/>
      <c r="R23" s="191"/>
      <c r="S23" s="191"/>
      <c r="T23" s="191" t="s">
        <v>169</v>
      </c>
      <c r="U23" s="191"/>
      <c r="V23" s="191"/>
      <c r="W23" s="191"/>
      <c r="X23" s="191"/>
    </row>
    <row r="24" spans="2:24" ht="21" customHeight="1">
      <c r="B24" s="196" t="s">
        <v>170</v>
      </c>
      <c r="C24" s="197"/>
      <c r="D24" s="197"/>
      <c r="E24" s="197"/>
      <c r="F24" s="197"/>
      <c r="G24" s="197"/>
      <c r="H24" s="197"/>
      <c r="I24" s="198"/>
      <c r="J24" s="193">
        <f ca="1">SUMIF($B$30:$I$34,B24,$T$30:$X$34)</f>
        <v>0</v>
      </c>
      <c r="K24" s="193"/>
      <c r="L24" s="193"/>
      <c r="M24" s="193"/>
      <c r="N24" s="193"/>
      <c r="O24" s="193">
        <f ca="1">ROUNDDOWN(J24*10/110,0)</f>
        <v>0</v>
      </c>
      <c r="P24" s="193"/>
      <c r="Q24" s="193"/>
      <c r="R24" s="193"/>
      <c r="S24" s="193"/>
      <c r="T24" s="193">
        <f ca="1">IF(J24="","",J24-O24)</f>
        <v>0</v>
      </c>
      <c r="U24" s="193"/>
      <c r="V24" s="193"/>
      <c r="W24" s="193"/>
      <c r="X24" s="193"/>
    </row>
    <row r="25" spans="2:24" ht="21" customHeight="1">
      <c r="B25" s="192" t="s">
        <v>171</v>
      </c>
      <c r="C25" s="192"/>
      <c r="D25" s="192"/>
      <c r="E25" s="192"/>
      <c r="F25" s="192"/>
      <c r="G25" s="192"/>
      <c r="H25" s="192"/>
      <c r="I25" s="192"/>
      <c r="J25" s="193">
        <f ca="1">SUMIF($B$30:$I$34,B25,$T$30:$X$34)</f>
        <v>0</v>
      </c>
      <c r="K25" s="193"/>
      <c r="L25" s="193"/>
      <c r="M25" s="193"/>
      <c r="N25" s="193"/>
      <c r="O25" s="193">
        <f t="shared" ref="O25:O26" ca="1" si="0">ROUNDDOWN(J25*10/110,0)</f>
        <v>0</v>
      </c>
      <c r="P25" s="193"/>
      <c r="Q25" s="193"/>
      <c r="R25" s="193"/>
      <c r="S25" s="193"/>
      <c r="T25" s="193">
        <f ca="1">IF(J25="","",J25-O25)</f>
        <v>0</v>
      </c>
      <c r="U25" s="193"/>
      <c r="V25" s="193"/>
      <c r="W25" s="193"/>
      <c r="X25" s="193"/>
    </row>
    <row r="26" spans="2:24" ht="21" customHeight="1">
      <c r="B26" s="192" t="s">
        <v>172</v>
      </c>
      <c r="C26" s="192"/>
      <c r="D26" s="192"/>
      <c r="E26" s="192"/>
      <c r="F26" s="192"/>
      <c r="G26" s="192"/>
      <c r="H26" s="192"/>
      <c r="I26" s="192"/>
      <c r="J26" s="193">
        <f ca="1">SUMIF($B$30:$I$34,B26,$T$30:$X$34)</f>
        <v>0</v>
      </c>
      <c r="K26" s="193"/>
      <c r="L26" s="193"/>
      <c r="M26" s="193"/>
      <c r="N26" s="193"/>
      <c r="O26" s="193">
        <f t="shared" ca="1" si="0"/>
        <v>0</v>
      </c>
      <c r="P26" s="193"/>
      <c r="Q26" s="193"/>
      <c r="R26" s="193"/>
      <c r="S26" s="193"/>
      <c r="T26" s="193">
        <f ca="1">IF(J26="","",J26-O26)</f>
        <v>0</v>
      </c>
      <c r="U26" s="193"/>
      <c r="V26" s="193"/>
      <c r="W26" s="193"/>
      <c r="X26" s="193"/>
    </row>
    <row r="27" spans="2:24" ht="21" customHeight="1">
      <c r="B27" s="178" t="s">
        <v>102</v>
      </c>
      <c r="C27" s="178"/>
      <c r="D27" s="178"/>
      <c r="E27" s="178"/>
      <c r="F27" s="178"/>
      <c r="G27" s="178"/>
      <c r="H27" s="178"/>
      <c r="I27" s="178"/>
      <c r="J27" s="194">
        <f ca="1">SUM(J24:N26)</f>
        <v>0</v>
      </c>
      <c r="K27" s="194"/>
      <c r="L27" s="194"/>
      <c r="M27" s="194"/>
      <c r="N27" s="194"/>
      <c r="O27" s="195">
        <f ca="1">SUM(O24:S26)</f>
        <v>0</v>
      </c>
      <c r="P27" s="195"/>
      <c r="Q27" s="195"/>
      <c r="R27" s="195"/>
      <c r="S27" s="195"/>
      <c r="T27" s="194">
        <f ca="1">SUM(T24:X26)</f>
        <v>0</v>
      </c>
      <c r="U27" s="194"/>
      <c r="V27" s="194"/>
      <c r="W27" s="194"/>
      <c r="X27" s="194"/>
    </row>
    <row r="29" spans="2:24">
      <c r="B29" s="1" t="s">
        <v>173</v>
      </c>
    </row>
    <row r="30" spans="2:24" ht="39.950000000000003" customHeight="1">
      <c r="B30" s="178" t="s">
        <v>174</v>
      </c>
      <c r="C30" s="178"/>
      <c r="D30" s="178"/>
      <c r="E30" s="178"/>
      <c r="F30" s="178"/>
      <c r="G30" s="178"/>
      <c r="H30" s="178"/>
      <c r="I30" s="178" t="s">
        <v>175</v>
      </c>
      <c r="J30" s="178" t="s">
        <v>176</v>
      </c>
      <c r="K30" s="178"/>
      <c r="L30" s="178"/>
      <c r="M30" s="178"/>
      <c r="N30" s="178"/>
      <c r="O30" s="178"/>
      <c r="P30" s="178"/>
      <c r="Q30" s="178"/>
      <c r="R30" s="178"/>
      <c r="S30" s="178"/>
      <c r="T30" s="191" t="s">
        <v>177</v>
      </c>
      <c r="U30" s="178"/>
      <c r="V30" s="178"/>
      <c r="W30" s="178"/>
      <c r="X30" s="178"/>
    </row>
    <row r="31" spans="2:24" s="68" customFormat="1">
      <c r="B31" s="185" t="s">
        <v>178</v>
      </c>
      <c r="C31" s="185"/>
      <c r="D31" s="185"/>
      <c r="E31" s="185"/>
      <c r="F31" s="185"/>
      <c r="G31" s="185"/>
      <c r="H31" s="185"/>
      <c r="I31" s="185"/>
      <c r="J31" s="186"/>
      <c r="K31" s="186"/>
      <c r="L31" s="186"/>
      <c r="M31" s="186"/>
      <c r="N31" s="186"/>
      <c r="O31" s="186"/>
      <c r="P31" s="186"/>
      <c r="Q31" s="186"/>
      <c r="R31" s="186"/>
      <c r="S31" s="186"/>
      <c r="T31" s="187"/>
      <c r="U31" s="187"/>
      <c r="V31" s="187"/>
      <c r="W31" s="187"/>
      <c r="X31" s="187"/>
    </row>
    <row r="32" spans="2:24" s="68" customFormat="1">
      <c r="B32" s="185" t="s">
        <v>179</v>
      </c>
      <c r="C32" s="185"/>
      <c r="D32" s="185"/>
      <c r="E32" s="185"/>
      <c r="F32" s="185"/>
      <c r="G32" s="185"/>
      <c r="H32" s="185"/>
      <c r="I32" s="185"/>
      <c r="J32" s="186"/>
      <c r="K32" s="186"/>
      <c r="L32" s="186"/>
      <c r="M32" s="186"/>
      <c r="N32" s="186"/>
      <c r="O32" s="186"/>
      <c r="P32" s="186"/>
      <c r="Q32" s="186"/>
      <c r="R32" s="186"/>
      <c r="S32" s="186"/>
      <c r="T32" s="187"/>
      <c r="U32" s="187"/>
      <c r="V32" s="187"/>
      <c r="W32" s="187"/>
      <c r="X32" s="187"/>
    </row>
    <row r="33" spans="2:24" s="68" customFormat="1">
      <c r="B33" s="185" t="s">
        <v>180</v>
      </c>
      <c r="C33" s="185"/>
      <c r="D33" s="185"/>
      <c r="E33" s="185"/>
      <c r="F33" s="185"/>
      <c r="G33" s="185"/>
      <c r="H33" s="185"/>
      <c r="I33" s="185"/>
      <c r="J33" s="186"/>
      <c r="K33" s="186"/>
      <c r="L33" s="186"/>
      <c r="M33" s="186"/>
      <c r="N33" s="186"/>
      <c r="O33" s="186"/>
      <c r="P33" s="186"/>
      <c r="Q33" s="186"/>
      <c r="R33" s="186"/>
      <c r="S33" s="186"/>
      <c r="T33" s="188"/>
      <c r="U33" s="189"/>
      <c r="V33" s="189"/>
      <c r="W33" s="189"/>
      <c r="X33" s="190"/>
    </row>
    <row r="34" spans="2:24" s="68" customFormat="1">
      <c r="B34" s="69" t="s">
        <v>181</v>
      </c>
      <c r="C34" s="70"/>
      <c r="D34" s="70"/>
      <c r="E34" s="70"/>
      <c r="F34" s="70"/>
      <c r="G34" s="70"/>
      <c r="H34" s="70"/>
      <c r="I34" s="70"/>
      <c r="J34" s="71"/>
      <c r="K34" s="71"/>
      <c r="L34" s="71"/>
      <c r="M34" s="71"/>
      <c r="N34" s="71"/>
      <c r="O34" s="71"/>
      <c r="P34" s="71"/>
      <c r="Q34" s="71"/>
      <c r="R34" s="71"/>
      <c r="S34" s="71"/>
      <c r="T34" s="72"/>
      <c r="U34" s="72"/>
      <c r="V34" s="72"/>
      <c r="W34" s="72"/>
      <c r="X34" s="73"/>
    </row>
    <row r="36" spans="2:24" ht="21" customHeight="1">
      <c r="B36" s="178" t="s">
        <v>14</v>
      </c>
      <c r="C36" s="178"/>
      <c r="D36" s="178"/>
      <c r="E36" s="178"/>
      <c r="F36" s="178"/>
      <c r="G36" s="178"/>
      <c r="H36" s="179">
        <f>IF(J20="有",3/4,IF(J17="有",2/3,1/2))</f>
        <v>0.5</v>
      </c>
      <c r="I36" s="179"/>
      <c r="J36" s="179"/>
      <c r="K36" s="179"/>
      <c r="L36" s="179"/>
      <c r="M36" s="179"/>
      <c r="N36" s="179"/>
      <c r="O36" s="180" t="s">
        <v>182</v>
      </c>
      <c r="P36" s="180"/>
      <c r="Q36" s="180"/>
      <c r="R36" s="180"/>
      <c r="S36" s="180"/>
      <c r="T36" s="181" t="e">
        <f ca="1">IF(OR(H36=1/2,H36=2/3),ROUNDDOWN(IF(T38&gt;=4000000,4000000,IF(T38&lt;=400000,"補助金額未達",T38)),-3),IF(H36=3/4,ROUNDDOWN(IF(T38&gt;=6000000,6000000,IF(T38&lt;=400000,"補助金額未達",T38)),-3),""))</f>
        <v>#VALUE!</v>
      </c>
      <c r="U36" s="182"/>
      <c r="V36" s="182"/>
      <c r="W36" s="182"/>
      <c r="X36" s="183"/>
    </row>
    <row r="37" spans="2:24" ht="18" hidden="1" customHeight="1"/>
    <row r="38" spans="2:24" ht="30.75" hidden="1" customHeight="1">
      <c r="T38" s="184">
        <f ca="1">ROUNDDOWN(T27*H36,0)</f>
        <v>0</v>
      </c>
      <c r="U38" s="184"/>
      <c r="V38" s="184"/>
      <c r="W38" s="184"/>
      <c r="X38" s="184"/>
    </row>
    <row r="40" spans="2:24" ht="21" customHeight="1">
      <c r="B40" s="170" t="s">
        <v>183</v>
      </c>
      <c r="C40" s="171"/>
      <c r="D40" s="171"/>
      <c r="E40" s="171"/>
      <c r="F40" s="171"/>
      <c r="G40" s="171"/>
      <c r="H40" s="171"/>
      <c r="I40" s="171"/>
      <c r="J40" s="171"/>
      <c r="K40" s="171"/>
      <c r="L40" s="171"/>
      <c r="M40" s="171"/>
      <c r="N40" s="171"/>
      <c r="O40" s="172"/>
      <c r="P40" s="173">
        <f>MAX(E41,L41,S41)</f>
        <v>0</v>
      </c>
      <c r="Q40" s="174"/>
      <c r="R40" s="174"/>
      <c r="S40" s="175"/>
      <c r="T40" s="74" t="str">
        <f ca="1">IF(P40&gt;=J27,"","※売上未達")</f>
        <v/>
      </c>
    </row>
    <row r="41" spans="2:24" ht="21" customHeight="1">
      <c r="B41" s="176" t="s">
        <v>184</v>
      </c>
      <c r="C41" s="176"/>
      <c r="D41" s="176"/>
      <c r="E41" s="177"/>
      <c r="F41" s="177"/>
      <c r="G41" s="177"/>
      <c r="H41" s="177"/>
      <c r="I41" s="176" t="s">
        <v>185</v>
      </c>
      <c r="J41" s="176"/>
      <c r="K41" s="176"/>
      <c r="L41" s="177"/>
      <c r="M41" s="177"/>
      <c r="N41" s="177"/>
      <c r="O41" s="177"/>
      <c r="P41" s="176" t="s">
        <v>186</v>
      </c>
      <c r="Q41" s="176"/>
      <c r="R41" s="176"/>
      <c r="S41" s="177"/>
      <c r="T41" s="177"/>
      <c r="U41" s="177"/>
      <c r="V41" s="177"/>
    </row>
  </sheetData>
  <sheetProtection algorithmName="SHA-512" hashValue="e3ESfjQqSloLYtZFyal+mGdZhs9n+9f7wSzyCnz6dBsDI6tmGK2SU6onTZ0W/B8mx7eqZR+M11PsoVeGJ/MGQg==" saltValue="izXreC91nbIjgrKQivGEBA==" spinCount="100000" sheet="1" objects="1" scenarios="1" formatCells="0" formatColumns="0" formatRows="0"/>
  <mergeCells count="65">
    <mergeCell ref="B15:G15"/>
    <mergeCell ref="H15:M15"/>
    <mergeCell ref="O15:T15"/>
    <mergeCell ref="B6:D6"/>
    <mergeCell ref="E6:H6"/>
    <mergeCell ref="J6:L6"/>
    <mergeCell ref="M6:N6"/>
    <mergeCell ref="Q6:S6"/>
    <mergeCell ref="T6:V6"/>
    <mergeCell ref="W6:X6"/>
    <mergeCell ref="B8:G9"/>
    <mergeCell ref="H8:X9"/>
    <mergeCell ref="B11:G13"/>
    <mergeCell ref="H11:X13"/>
    <mergeCell ref="J17:L17"/>
    <mergeCell ref="E18:X18"/>
    <mergeCell ref="B20:I20"/>
    <mergeCell ref="J20:L20"/>
    <mergeCell ref="B23:I23"/>
    <mergeCell ref="J23:N23"/>
    <mergeCell ref="O23:S23"/>
    <mergeCell ref="T23:X23"/>
    <mergeCell ref="B21:X21"/>
    <mergeCell ref="B17:I17"/>
    <mergeCell ref="B24:I24"/>
    <mergeCell ref="J24:N24"/>
    <mergeCell ref="O24:S24"/>
    <mergeCell ref="T24:X24"/>
    <mergeCell ref="B25:I25"/>
    <mergeCell ref="J25:N25"/>
    <mergeCell ref="O25:S25"/>
    <mergeCell ref="T25:X25"/>
    <mergeCell ref="B26:I26"/>
    <mergeCell ref="J26:N26"/>
    <mergeCell ref="O26:S26"/>
    <mergeCell ref="T26:X26"/>
    <mergeCell ref="B27:I27"/>
    <mergeCell ref="J27:N27"/>
    <mergeCell ref="O27:S27"/>
    <mergeCell ref="T27:X27"/>
    <mergeCell ref="B30:I30"/>
    <mergeCell ref="J30:S30"/>
    <mergeCell ref="T30:X30"/>
    <mergeCell ref="B31:I31"/>
    <mergeCell ref="J31:S31"/>
    <mergeCell ref="T31:X31"/>
    <mergeCell ref="B32:I32"/>
    <mergeCell ref="J32:S32"/>
    <mergeCell ref="T32:X32"/>
    <mergeCell ref="B33:I33"/>
    <mergeCell ref="J33:S33"/>
    <mergeCell ref="T33:X33"/>
    <mergeCell ref="B36:G36"/>
    <mergeCell ref="H36:N36"/>
    <mergeCell ref="O36:S36"/>
    <mergeCell ref="T36:X36"/>
    <mergeCell ref="T38:X38"/>
    <mergeCell ref="B40:O40"/>
    <mergeCell ref="P40:S40"/>
    <mergeCell ref="B41:D41"/>
    <mergeCell ref="E41:H41"/>
    <mergeCell ref="I41:K41"/>
    <mergeCell ref="L41:O41"/>
    <mergeCell ref="P41:R41"/>
    <mergeCell ref="S41:V41"/>
  </mergeCells>
  <phoneticPr fontId="2"/>
  <dataValidations count="2">
    <dataValidation type="list" allowBlank="1" showInputMessage="1" showErrorMessage="1" sqref="J17 J20" xr:uid="{043348B2-CA9D-4A75-9879-F005B598B6EA}">
      <formula1>"有,無"</formula1>
    </dataValidation>
    <dataValidation type="list" allowBlank="1" showInputMessage="1" showErrorMessage="1" sqref="B31:B33" xr:uid="{87A2A2F3-1119-40D3-BEC8-3C79E58FF94A}">
      <formula1>"設備導入費,設備に関連する備品費,施設改修費"</formula1>
    </dataValidation>
  </dataValidations>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DD4E-B99B-457D-9915-2F18F001A0CA}">
  <sheetPr>
    <tabColor rgb="FFFF0000"/>
    <pageSetUpPr fitToPage="1"/>
  </sheetPr>
  <dimension ref="A1:Y29"/>
  <sheetViews>
    <sheetView showGridLines="0" view="pageBreakPreview" zoomScale="75" zoomScaleNormal="115" zoomScaleSheetLayoutView="75" workbookViewId="0">
      <selection activeCell="Q31" sqref="Q31"/>
    </sheetView>
  </sheetViews>
  <sheetFormatPr defaultColWidth="3.125" defaultRowHeight="13.5"/>
  <cols>
    <col min="1" max="16384" width="3.125" style="27"/>
  </cols>
  <sheetData>
    <row r="1" spans="1:25" ht="14.25">
      <c r="A1" s="25" t="s">
        <v>247</v>
      </c>
      <c r="B1" s="25"/>
      <c r="C1" s="25"/>
      <c r="D1" s="25"/>
      <c r="E1" s="25"/>
      <c r="F1" s="25"/>
      <c r="G1" s="25"/>
      <c r="H1" s="25"/>
      <c r="I1" s="25"/>
      <c r="J1" s="25"/>
      <c r="K1" s="25"/>
      <c r="L1" s="25"/>
      <c r="M1" s="25"/>
      <c r="N1" s="25"/>
      <c r="O1" s="25"/>
      <c r="P1" s="25"/>
      <c r="Q1" s="25"/>
      <c r="R1" s="25"/>
      <c r="S1" s="25"/>
      <c r="T1" s="25"/>
      <c r="U1" s="25"/>
      <c r="V1" s="25"/>
      <c r="W1" s="25"/>
      <c r="X1" s="25"/>
      <c r="Y1" s="26"/>
    </row>
    <row r="2" spans="1:25" ht="14.25">
      <c r="A2" s="25"/>
      <c r="B2" s="25"/>
      <c r="C2" s="25"/>
      <c r="D2" s="25"/>
      <c r="E2" s="25"/>
      <c r="F2" s="25"/>
      <c r="G2" s="25"/>
      <c r="H2" s="25"/>
      <c r="I2" s="25"/>
      <c r="J2" s="25"/>
      <c r="K2" s="25"/>
      <c r="L2" s="25"/>
      <c r="M2" s="25"/>
      <c r="N2" s="25"/>
      <c r="O2" s="25"/>
      <c r="P2" s="25"/>
      <c r="Q2" s="25"/>
      <c r="R2" s="165" t="str">
        <f>IF(交付申請日="","",交付申請日)</f>
        <v/>
      </c>
      <c r="S2" s="165"/>
      <c r="T2" s="165"/>
      <c r="U2" s="165"/>
      <c r="V2" s="165"/>
      <c r="W2" s="165"/>
      <c r="X2" s="165"/>
      <c r="Y2" s="165"/>
    </row>
    <row r="3" spans="1:25" ht="14.25">
      <c r="A3" s="28" t="s">
        <v>39</v>
      </c>
      <c r="B3" s="28"/>
      <c r="C3" s="28"/>
      <c r="D3" s="28"/>
      <c r="E3" s="28"/>
      <c r="F3" s="28"/>
      <c r="G3" s="28"/>
      <c r="H3" s="28"/>
      <c r="I3" s="28"/>
      <c r="J3" s="28"/>
      <c r="K3" s="28"/>
      <c r="L3" s="28"/>
      <c r="M3" s="28"/>
      <c r="N3" s="28"/>
      <c r="O3" s="28"/>
      <c r="P3" s="28"/>
      <c r="Q3" s="28"/>
      <c r="R3" s="28"/>
      <c r="S3" s="28"/>
      <c r="T3" s="28"/>
      <c r="U3" s="28"/>
      <c r="V3" s="28"/>
      <c r="W3" s="28"/>
      <c r="X3" s="28"/>
      <c r="Y3" s="28"/>
    </row>
    <row r="4" spans="1:25" ht="14.25">
      <c r="A4" s="28"/>
      <c r="B4" s="28"/>
      <c r="C4" s="28"/>
      <c r="D4" s="28"/>
      <c r="E4" s="28"/>
      <c r="F4" s="28"/>
      <c r="G4" s="28"/>
      <c r="H4" s="28"/>
      <c r="I4" s="28"/>
      <c r="J4" s="28"/>
      <c r="K4" s="28"/>
      <c r="L4" s="28"/>
      <c r="M4" s="28"/>
      <c r="N4" s="28"/>
      <c r="O4" s="28"/>
      <c r="P4" s="28"/>
      <c r="Q4" s="28"/>
      <c r="R4" s="28"/>
      <c r="S4" s="28"/>
      <c r="T4" s="28"/>
      <c r="U4" s="28"/>
      <c r="V4" s="28"/>
      <c r="W4" s="28"/>
      <c r="X4" s="28"/>
      <c r="Y4" s="28"/>
    </row>
    <row r="5" spans="1:25" ht="14.25">
      <c r="A5" s="28"/>
      <c r="B5" s="28"/>
      <c r="C5" s="28"/>
      <c r="D5" s="28"/>
      <c r="E5" s="28"/>
      <c r="F5" s="28"/>
      <c r="G5" s="28"/>
      <c r="H5" s="28"/>
      <c r="I5" s="28"/>
      <c r="J5" s="28"/>
      <c r="K5" s="28" t="s">
        <v>7</v>
      </c>
      <c r="L5" s="28"/>
      <c r="M5" s="28"/>
      <c r="N5" s="28"/>
      <c r="O5" s="163" t="str">
        <f>IF(名称="","",名称)</f>
        <v/>
      </c>
      <c r="P5" s="163"/>
      <c r="Q5" s="163"/>
      <c r="R5" s="163"/>
      <c r="S5" s="163"/>
      <c r="T5" s="163"/>
      <c r="U5" s="163"/>
      <c r="V5" s="163"/>
      <c r="W5" s="163"/>
      <c r="X5" s="163"/>
      <c r="Y5" s="163"/>
    </row>
    <row r="6" spans="1:25" ht="14.25">
      <c r="A6" s="28"/>
      <c r="B6" s="28"/>
      <c r="C6" s="28"/>
      <c r="D6" s="28"/>
      <c r="E6" s="28"/>
      <c r="F6" s="28"/>
      <c r="G6" s="28"/>
      <c r="H6" s="28"/>
      <c r="I6" s="28"/>
      <c r="J6" s="28"/>
      <c r="K6" s="28" t="s">
        <v>12</v>
      </c>
      <c r="L6" s="28"/>
      <c r="M6" s="28"/>
      <c r="N6" s="28"/>
      <c r="O6" s="164" t="str">
        <f>IF(代表者氏名="","",代表者役職&amp;"　"&amp;代表者氏名)</f>
        <v/>
      </c>
      <c r="P6" s="164"/>
      <c r="Q6" s="164"/>
      <c r="R6" s="164"/>
      <c r="S6" s="164"/>
      <c r="T6" s="164"/>
      <c r="U6" s="164"/>
      <c r="V6" s="164"/>
      <c r="W6" s="164"/>
      <c r="X6" s="164"/>
      <c r="Y6" s="164"/>
    </row>
    <row r="7" spans="1:25" ht="27" customHeight="1">
      <c r="A7" s="28"/>
      <c r="B7" s="28"/>
      <c r="C7" s="28"/>
      <c r="D7" s="28"/>
      <c r="E7" s="28"/>
      <c r="F7" s="28"/>
      <c r="G7" s="28"/>
      <c r="H7" s="28"/>
      <c r="I7" s="28"/>
      <c r="J7" s="28"/>
      <c r="K7" s="28"/>
      <c r="L7" s="28"/>
      <c r="M7" s="28"/>
      <c r="N7" s="28"/>
      <c r="O7" s="31"/>
      <c r="P7" s="31"/>
      <c r="Q7" s="31"/>
      <c r="R7" s="31"/>
      <c r="S7" s="31"/>
      <c r="T7" s="31"/>
      <c r="U7" s="31"/>
      <c r="V7" s="31"/>
      <c r="W7" s="31"/>
      <c r="X7" s="31"/>
      <c r="Y7" s="31"/>
    </row>
    <row r="8" spans="1:25" ht="26.25" customHeight="1">
      <c r="A8" s="166" t="s">
        <v>248</v>
      </c>
      <c r="B8" s="166"/>
      <c r="C8" s="166"/>
      <c r="D8" s="166"/>
      <c r="E8" s="166"/>
      <c r="F8" s="166"/>
      <c r="G8" s="166"/>
      <c r="H8" s="166"/>
      <c r="I8" s="166"/>
      <c r="J8" s="166"/>
      <c r="K8" s="166"/>
      <c r="L8" s="166"/>
      <c r="M8" s="166"/>
      <c r="N8" s="166"/>
      <c r="O8" s="166"/>
      <c r="P8" s="166"/>
      <c r="Q8" s="166"/>
      <c r="R8" s="166"/>
      <c r="S8" s="166"/>
      <c r="T8" s="166"/>
      <c r="U8" s="166"/>
      <c r="V8" s="166"/>
      <c r="W8" s="166"/>
      <c r="X8" s="166"/>
      <c r="Y8" s="166"/>
    </row>
    <row r="9" spans="1:25" ht="14.25" customHeight="1">
      <c r="A9" s="127"/>
      <c r="B9" s="127"/>
      <c r="C9" s="127"/>
      <c r="D9" s="127"/>
      <c r="E9" s="127"/>
      <c r="F9" s="127"/>
      <c r="G9" s="127"/>
      <c r="H9" s="127"/>
      <c r="I9" s="127"/>
      <c r="J9" s="127"/>
      <c r="K9" s="127"/>
      <c r="L9" s="127"/>
      <c r="M9" s="127"/>
      <c r="N9" s="127"/>
      <c r="O9" s="127"/>
      <c r="P9" s="127"/>
      <c r="Q9" s="127"/>
      <c r="R9" s="127"/>
      <c r="S9" s="127"/>
      <c r="T9" s="127"/>
      <c r="U9" s="127"/>
      <c r="V9" s="127"/>
      <c r="W9" s="127"/>
      <c r="X9" s="127"/>
      <c r="Y9" s="127"/>
    </row>
    <row r="10" spans="1:25" ht="86.25" customHeight="1">
      <c r="A10" s="167" t="s">
        <v>249</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row>
    <row r="11" spans="1:25" ht="45" customHeight="1">
      <c r="A11" s="166" t="s">
        <v>41</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row>
    <row r="12" spans="1:25" ht="69" customHeight="1">
      <c r="A12" s="169" t="s">
        <v>250</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row>
    <row r="13" spans="1:25" ht="14.25">
      <c r="A13" s="58"/>
      <c r="B13" s="58"/>
      <c r="C13" s="58"/>
      <c r="D13" s="58"/>
      <c r="E13" s="58"/>
      <c r="F13" s="58"/>
      <c r="G13" s="58"/>
      <c r="H13" s="58"/>
      <c r="I13" s="58"/>
      <c r="J13" s="58"/>
      <c r="K13" s="58"/>
      <c r="L13" s="58"/>
      <c r="M13" s="58"/>
      <c r="N13" s="58"/>
      <c r="O13" s="58"/>
      <c r="P13" s="58"/>
      <c r="Q13" s="58"/>
      <c r="R13" s="58"/>
      <c r="S13" s="58"/>
      <c r="T13" s="58"/>
      <c r="U13" s="58"/>
      <c r="V13" s="58"/>
      <c r="W13" s="58"/>
      <c r="X13" s="58"/>
      <c r="Y13" s="58"/>
    </row>
    <row r="14" spans="1:25" ht="26.25" customHeight="1">
      <c r="A14" s="221" t="s">
        <v>251</v>
      </c>
      <c r="B14" s="221"/>
      <c r="C14" s="221"/>
      <c r="D14" s="221"/>
      <c r="E14" s="221"/>
      <c r="F14" s="221" t="s">
        <v>7</v>
      </c>
      <c r="G14" s="221"/>
      <c r="H14" s="221"/>
      <c r="I14" s="221"/>
      <c r="J14" s="221"/>
      <c r="K14" s="222"/>
      <c r="L14" s="222"/>
      <c r="M14" s="222"/>
      <c r="N14" s="222"/>
      <c r="O14" s="222"/>
      <c r="P14" s="222"/>
      <c r="Q14" s="222"/>
      <c r="R14" s="222"/>
      <c r="S14" s="222"/>
      <c r="T14" s="222"/>
      <c r="U14" s="222"/>
      <c r="V14" s="222"/>
      <c r="W14" s="222"/>
      <c r="X14" s="222"/>
      <c r="Y14" s="222"/>
    </row>
    <row r="15" spans="1:25" ht="26.25" customHeight="1">
      <c r="A15" s="42"/>
      <c r="B15" s="42"/>
      <c r="C15" s="42"/>
      <c r="D15" s="42"/>
      <c r="E15" s="42"/>
      <c r="F15" s="221" t="s">
        <v>0</v>
      </c>
      <c r="G15" s="221"/>
      <c r="H15" s="221"/>
      <c r="I15" s="221"/>
      <c r="J15" s="221"/>
      <c r="K15" s="222"/>
      <c r="L15" s="222"/>
      <c r="M15" s="222"/>
      <c r="N15" s="222"/>
      <c r="O15" s="222"/>
      <c r="P15" s="222"/>
      <c r="Q15" s="222"/>
      <c r="R15" s="222"/>
      <c r="S15" s="222"/>
      <c r="T15" s="222"/>
      <c r="U15" s="222"/>
      <c r="V15" s="222"/>
      <c r="W15" s="222"/>
      <c r="X15" s="222"/>
      <c r="Y15" s="222"/>
    </row>
    <row r="16" spans="1:25">
      <c r="A16" s="42"/>
      <c r="B16" s="42"/>
      <c r="C16" s="42"/>
      <c r="D16" s="42"/>
      <c r="E16" s="42"/>
      <c r="F16" s="128"/>
      <c r="G16" s="128"/>
      <c r="H16" s="128"/>
      <c r="I16" s="128"/>
      <c r="J16" s="128"/>
      <c r="K16" s="128"/>
      <c r="L16" s="128"/>
      <c r="M16" s="128"/>
      <c r="N16" s="128"/>
      <c r="O16" s="128"/>
      <c r="P16" s="128"/>
      <c r="Q16" s="128"/>
      <c r="R16" s="128"/>
      <c r="S16" s="128"/>
      <c r="T16" s="128"/>
      <c r="U16" s="128"/>
      <c r="V16" s="128"/>
      <c r="W16" s="128"/>
      <c r="X16" s="128"/>
      <c r="Y16" s="128"/>
    </row>
    <row r="17" spans="1:25" ht="25.5" customHeight="1">
      <c r="A17" s="221" t="s">
        <v>252</v>
      </c>
      <c r="B17" s="221"/>
      <c r="C17" s="221"/>
      <c r="D17" s="221"/>
      <c r="E17" s="221"/>
      <c r="F17" s="221" t="s">
        <v>7</v>
      </c>
      <c r="G17" s="221"/>
      <c r="H17" s="221"/>
      <c r="I17" s="221"/>
      <c r="J17" s="221"/>
      <c r="K17" s="222"/>
      <c r="L17" s="222"/>
      <c r="M17" s="222"/>
      <c r="N17" s="222"/>
      <c r="O17" s="222"/>
      <c r="P17" s="222"/>
      <c r="Q17" s="222"/>
      <c r="R17" s="222"/>
      <c r="S17" s="222"/>
      <c r="T17" s="222"/>
      <c r="U17" s="222"/>
      <c r="V17" s="222"/>
      <c r="W17" s="222"/>
      <c r="X17" s="222"/>
      <c r="Y17" s="222"/>
    </row>
    <row r="18" spans="1:25" ht="25.5" customHeight="1">
      <c r="A18" s="42"/>
      <c r="B18" s="42"/>
      <c r="C18" s="42"/>
      <c r="D18" s="42"/>
      <c r="E18" s="42"/>
      <c r="F18" s="221" t="s">
        <v>253</v>
      </c>
      <c r="G18" s="221"/>
      <c r="H18" s="221"/>
      <c r="I18" s="221"/>
      <c r="J18" s="221"/>
      <c r="K18" s="225" t="s">
        <v>255</v>
      </c>
      <c r="L18" s="226"/>
      <c r="M18" s="226"/>
      <c r="N18" s="223"/>
      <c r="O18" s="223"/>
      <c r="P18" s="223"/>
      <c r="Q18" s="223"/>
      <c r="R18" s="223"/>
      <c r="S18" s="223"/>
      <c r="T18" s="223"/>
      <c r="U18" s="223"/>
      <c r="V18" s="223"/>
      <c r="W18" s="223"/>
      <c r="X18" s="223"/>
      <c r="Y18" s="224"/>
    </row>
    <row r="19" spans="1:25" s="42" customFormat="1" ht="21" customHeight="1">
      <c r="F19" s="42" t="s">
        <v>254</v>
      </c>
    </row>
    <row r="20" spans="1:25">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c r="A24" s="30"/>
      <c r="B24" s="30"/>
      <c r="C24" s="30"/>
      <c r="E24" s="30"/>
      <c r="F24" s="30"/>
      <c r="G24" s="30"/>
      <c r="H24" s="30"/>
      <c r="I24" s="30"/>
      <c r="J24" s="30"/>
      <c r="K24" s="30"/>
      <c r="L24" s="30"/>
      <c r="M24" s="30"/>
      <c r="N24" s="30"/>
      <c r="O24" s="30"/>
      <c r="P24" s="30"/>
      <c r="Q24" s="30"/>
      <c r="R24" s="30"/>
      <c r="S24" s="30"/>
      <c r="T24" s="30"/>
      <c r="U24" s="30"/>
      <c r="V24" s="30"/>
      <c r="W24" s="30"/>
      <c r="X24" s="30"/>
      <c r="Y24" s="30"/>
    </row>
    <row r="25" spans="1: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sheetData>
  <sheetProtection algorithmName="SHA-512" hashValue="fTW8rHeqOXTYJB+2mtHTA4lEiP+5GZkVUJGf9u+MI80MgDNiZnmEa1yOWxteYGqWF7z99gFXjHreiUAUh69gjA==" saltValue="Ez1TCviFAVtmjD9NwIzAkA==" spinCount="100000" sheet="1" formatCells="0"/>
  <mergeCells count="18">
    <mergeCell ref="F18:J18"/>
    <mergeCell ref="N18:Y18"/>
    <mergeCell ref="K18:M18"/>
    <mergeCell ref="A17:E17"/>
    <mergeCell ref="A12:Y12"/>
    <mergeCell ref="F17:J17"/>
    <mergeCell ref="K17:Y17"/>
    <mergeCell ref="R2:Y2"/>
    <mergeCell ref="O5:Y5"/>
    <mergeCell ref="O6:Y6"/>
    <mergeCell ref="A8:Y8"/>
    <mergeCell ref="A10:Y10"/>
    <mergeCell ref="A11:Y11"/>
    <mergeCell ref="A14:E14"/>
    <mergeCell ref="F14:J14"/>
    <mergeCell ref="K14:Y14"/>
    <mergeCell ref="F15:J15"/>
    <mergeCell ref="K15:Y15"/>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H30"/>
  <sheetViews>
    <sheetView view="pageBreakPreview" zoomScale="115" zoomScaleNormal="100" zoomScaleSheetLayoutView="115" workbookViewId="0">
      <selection activeCell="B30" sqref="B30:H30"/>
    </sheetView>
  </sheetViews>
  <sheetFormatPr defaultColWidth="9" defaultRowHeight="14.25"/>
  <cols>
    <col min="1" max="1" width="3" style="20" customWidth="1"/>
    <col min="2" max="2" width="20.5" style="20" bestFit="1" customWidth="1"/>
    <col min="3" max="3" width="9" style="20" customWidth="1"/>
    <col min="4" max="16384" width="9" style="20"/>
  </cols>
  <sheetData>
    <row r="2" spans="1:8" ht="16.5">
      <c r="A2" s="233" t="s">
        <v>50</v>
      </c>
      <c r="B2" s="233"/>
      <c r="C2" s="233"/>
      <c r="D2" s="233"/>
      <c r="E2" s="233"/>
      <c r="F2" s="233"/>
      <c r="G2" s="233"/>
      <c r="H2" s="233"/>
    </row>
    <row r="3" spans="1:8">
      <c r="F3" s="161"/>
      <c r="G3" s="161"/>
      <c r="H3" s="161"/>
    </row>
    <row r="5" spans="1:8">
      <c r="B5" s="20" t="s">
        <v>42</v>
      </c>
    </row>
    <row r="7" spans="1:8" ht="23.25" customHeight="1">
      <c r="D7" s="6" t="s">
        <v>0</v>
      </c>
      <c r="E7" s="158" t="str">
        <f>IF(住所="","",住所)</f>
        <v/>
      </c>
      <c r="F7" s="158"/>
      <c r="G7" s="158"/>
      <c r="H7" s="158"/>
    </row>
    <row r="8" spans="1:8" ht="23.25" customHeight="1">
      <c r="D8" s="6" t="s">
        <v>10</v>
      </c>
      <c r="E8" s="158" t="str">
        <f>IF(名称="","",名称)</f>
        <v/>
      </c>
      <c r="F8" s="158"/>
      <c r="G8" s="158"/>
      <c r="H8" s="158"/>
    </row>
    <row r="9" spans="1:8" ht="23.25" customHeight="1">
      <c r="D9" s="6" t="s">
        <v>12</v>
      </c>
      <c r="E9" s="158" t="str">
        <f>IF(代表者氏名="","",代表者役職&amp;"　"&amp;代表者氏名&amp;"")</f>
        <v/>
      </c>
      <c r="F9" s="158"/>
      <c r="G9" s="158"/>
      <c r="H9" s="158"/>
    </row>
    <row r="12" spans="1:8" s="4" customFormat="1" ht="33" customHeight="1">
      <c r="B12" s="160" t="s">
        <v>187</v>
      </c>
      <c r="C12" s="160"/>
      <c r="D12" s="160"/>
      <c r="E12" s="160"/>
      <c r="F12" s="160"/>
      <c r="G12" s="160"/>
      <c r="H12" s="160"/>
    </row>
    <row r="13" spans="1:8" s="4" customFormat="1" ht="21.75" customHeight="1">
      <c r="B13" s="6"/>
      <c r="C13" s="6"/>
      <c r="D13" s="6"/>
      <c r="E13" s="6"/>
      <c r="F13" s="6"/>
      <c r="G13" s="6"/>
      <c r="H13" s="6"/>
    </row>
    <row r="14" spans="1:8" s="4" customFormat="1" ht="21.75" customHeight="1">
      <c r="B14" s="155" t="s">
        <v>51</v>
      </c>
      <c r="C14" s="155"/>
      <c r="D14" s="155"/>
      <c r="E14" s="155"/>
      <c r="F14" s="155"/>
      <c r="G14" s="155"/>
      <c r="H14" s="155"/>
    </row>
    <row r="15" spans="1:8" ht="21.75" customHeight="1"/>
    <row r="16" spans="1:8" ht="30" customHeight="1">
      <c r="B16" s="32" t="s">
        <v>48</v>
      </c>
      <c r="C16" s="234" t="str">
        <f>_xlfn.SINGLE(IF(_xlfn.SINGLE(新規登録・変更の別)="","",新規登録・変更の別))</f>
        <v/>
      </c>
      <c r="D16" s="234"/>
      <c r="E16" s="234"/>
      <c r="F16" s="234"/>
      <c r="G16" s="234"/>
      <c r="H16" s="234"/>
    </row>
    <row r="17" spans="1:8" ht="30" customHeight="1">
      <c r="B17" s="32" t="s">
        <v>43</v>
      </c>
      <c r="C17" s="234" t="str">
        <f>IF(金融機関名="","",金融機関名)</f>
        <v/>
      </c>
      <c r="D17" s="234"/>
      <c r="E17" s="234"/>
      <c r="F17" s="234"/>
      <c r="G17" s="234"/>
      <c r="H17" s="234"/>
    </row>
    <row r="18" spans="1:8" ht="30" customHeight="1">
      <c r="B18" s="32" t="s">
        <v>16</v>
      </c>
      <c r="C18" s="234" t="str">
        <f>IF(支店名="","",支店名)</f>
        <v/>
      </c>
      <c r="D18" s="234"/>
      <c r="E18" s="234"/>
      <c r="F18" s="234"/>
      <c r="G18" s="234"/>
      <c r="H18" s="234"/>
    </row>
    <row r="19" spans="1:8" ht="30" customHeight="1">
      <c r="B19" s="32" t="s">
        <v>44</v>
      </c>
      <c r="C19" s="234" t="str">
        <f>IF(支店コード="","",支店コード)</f>
        <v/>
      </c>
      <c r="D19" s="234"/>
      <c r="E19" s="234"/>
      <c r="F19" s="234"/>
      <c r="G19" s="234"/>
      <c r="H19" s="234"/>
    </row>
    <row r="20" spans="1:8" ht="30" customHeight="1">
      <c r="B20" s="32" t="s">
        <v>45</v>
      </c>
      <c r="C20" s="234" t="str">
        <f>IF(預金種別="","",預金種別)</f>
        <v/>
      </c>
      <c r="D20" s="234"/>
      <c r="E20" s="234"/>
      <c r="F20" s="234"/>
      <c r="G20" s="234"/>
      <c r="H20" s="234"/>
    </row>
    <row r="21" spans="1:8" ht="30" customHeight="1">
      <c r="B21" s="32" t="s">
        <v>46</v>
      </c>
      <c r="C21" s="234" t="str">
        <f>IF(口座番号="","",口座番号)</f>
        <v/>
      </c>
      <c r="D21" s="234"/>
      <c r="E21" s="234"/>
      <c r="F21" s="234"/>
      <c r="G21" s="234"/>
      <c r="H21" s="234"/>
    </row>
    <row r="22" spans="1:8" ht="30" customHeight="1">
      <c r="B22" s="32" t="s">
        <v>47</v>
      </c>
      <c r="C22" s="234" t="str">
        <f>_xlfn.SINGLE(IF(_xlfn.SINGLE(口座名義)="","",口座名義))</f>
        <v/>
      </c>
      <c r="D22" s="234"/>
      <c r="E22" s="234"/>
      <c r="F22" s="234"/>
      <c r="G22" s="234"/>
      <c r="H22" s="234"/>
    </row>
    <row r="24" spans="1:8" ht="28.5" customHeight="1">
      <c r="B24" s="231" t="s">
        <v>338</v>
      </c>
      <c r="C24" s="231"/>
      <c r="D24" s="231"/>
      <c r="E24" s="231"/>
      <c r="F24" s="231"/>
      <c r="G24" s="231"/>
      <c r="H24" s="231"/>
    </row>
    <row r="25" spans="1:8" ht="28.5" customHeight="1">
      <c r="B25" s="232" t="s">
        <v>339</v>
      </c>
      <c r="C25" s="232"/>
      <c r="D25" s="232"/>
      <c r="E25" s="232"/>
      <c r="F25" s="232"/>
      <c r="G25" s="232"/>
      <c r="H25" s="232"/>
    </row>
    <row r="26" spans="1:8" ht="28.5" customHeight="1">
      <c r="B26" s="33"/>
      <c r="C26" s="33"/>
      <c r="D26" s="33"/>
      <c r="E26" s="33"/>
      <c r="F26" s="33"/>
      <c r="G26" s="33"/>
      <c r="H26" s="33"/>
    </row>
    <row r="27" spans="1:8" ht="28.5" customHeight="1">
      <c r="B27" s="33"/>
      <c r="C27" s="33"/>
      <c r="D27" s="33"/>
      <c r="E27" s="33"/>
      <c r="F27" s="33"/>
      <c r="G27" s="33"/>
      <c r="H27" s="33"/>
    </row>
    <row r="28" spans="1:8" ht="28.5" customHeight="1">
      <c r="A28" s="34"/>
      <c r="B28" s="35"/>
      <c r="C28" s="35"/>
      <c r="D28" s="35"/>
      <c r="E28" s="35"/>
      <c r="F28" s="35"/>
      <c r="G28" s="35"/>
      <c r="H28" s="35"/>
    </row>
    <row r="29" spans="1:8" ht="30" customHeight="1">
      <c r="A29" s="36"/>
      <c r="B29" s="227" t="s">
        <v>141</v>
      </c>
      <c r="C29" s="227"/>
      <c r="D29" s="227"/>
      <c r="E29" s="227"/>
      <c r="F29" s="227"/>
      <c r="G29" s="227"/>
      <c r="H29" s="227"/>
    </row>
    <row r="30" spans="1:8" ht="20.100000000000001" customHeight="1">
      <c r="A30" s="36"/>
      <c r="B30" s="228" t="s">
        <v>356</v>
      </c>
      <c r="C30" s="229"/>
      <c r="D30" s="229"/>
      <c r="E30" s="229"/>
      <c r="F30" s="229"/>
      <c r="G30" s="229"/>
      <c r="H30" s="230"/>
    </row>
  </sheetData>
  <sheetProtection algorithmName="SHA-512" hashValue="75oQTePwnPAayyqg3+W1HjZfN6nbtvv5kN+tyfzZfpWi90YypgwpOuPxGqzkyQWPk1j32ZN/SlhoUvaF628vuA==" saltValue="/Qzo5oJZN5ZrZQTWgsBMmw==" spinCount="100000" sheet="1" objects="1" scenarios="1"/>
  <mergeCells count="18">
    <mergeCell ref="A2:H2"/>
    <mergeCell ref="C22:H22"/>
    <mergeCell ref="C21:H21"/>
    <mergeCell ref="C20:H20"/>
    <mergeCell ref="C19:H19"/>
    <mergeCell ref="C18:H18"/>
    <mergeCell ref="C17:H17"/>
    <mergeCell ref="C16:H16"/>
    <mergeCell ref="E9:H9"/>
    <mergeCell ref="E8:H8"/>
    <mergeCell ref="E7:H7"/>
    <mergeCell ref="F3:H3"/>
    <mergeCell ref="B29:H29"/>
    <mergeCell ref="B30:H30"/>
    <mergeCell ref="B24:H24"/>
    <mergeCell ref="B12:H12"/>
    <mergeCell ref="B14:H14"/>
    <mergeCell ref="B25:H25"/>
  </mergeCells>
  <phoneticPr fontId="2"/>
  <dataValidations count="1">
    <dataValidation type="list" allowBlank="1" showInputMessage="1" showErrorMessage="1" sqref="B30:H30" xr:uid="{EA8820FE-52D7-41F3-AA66-5AB5A922FD89}">
      <formula1>"-,共通項目記載のメールアドレスへまとめ払いメール通知を希望する"</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D181-A827-4EED-882A-64DEF97A0AB3}">
  <sheetPr>
    <tabColor rgb="FFFF0000"/>
  </sheetPr>
  <dimension ref="A1:V84"/>
  <sheetViews>
    <sheetView view="pageBreakPreview" zoomScaleNormal="100" zoomScaleSheetLayoutView="100" workbookViewId="0">
      <selection activeCell="AA9" sqref="AA9"/>
    </sheetView>
  </sheetViews>
  <sheetFormatPr defaultColWidth="9" defaultRowHeight="18.75" customHeight="1"/>
  <cols>
    <col min="1" max="1" width="8.625" style="144" customWidth="1"/>
    <col min="2" max="25" width="3.375" style="144" customWidth="1"/>
    <col min="26" max="16384" width="9" style="144"/>
  </cols>
  <sheetData>
    <row r="1" spans="1:22" s="143" customFormat="1" ht="18.75" customHeight="1">
      <c r="L1" s="143" t="s">
        <v>61</v>
      </c>
      <c r="O1" s="243" t="str">
        <f>IF(名称="","",名称)</f>
        <v/>
      </c>
      <c r="P1" s="243"/>
      <c r="Q1" s="243"/>
      <c r="R1" s="243"/>
      <c r="S1" s="243"/>
      <c r="T1" s="243"/>
      <c r="U1" s="243"/>
      <c r="V1" s="243"/>
    </row>
    <row r="2" spans="1:22" ht="18.75" customHeight="1">
      <c r="A2" s="244" t="s">
        <v>120</v>
      </c>
      <c r="B2" s="244"/>
      <c r="C2" s="244"/>
      <c r="D2" s="244"/>
      <c r="E2" s="244"/>
      <c r="F2" s="244"/>
      <c r="G2" s="244"/>
      <c r="H2" s="244"/>
      <c r="I2" s="244"/>
      <c r="J2" s="244"/>
      <c r="K2" s="244"/>
      <c r="L2" s="244"/>
      <c r="M2" s="244"/>
      <c r="N2" s="244"/>
      <c r="O2" s="244"/>
      <c r="P2" s="244"/>
      <c r="Q2" s="244"/>
      <c r="R2" s="244"/>
      <c r="S2" s="244"/>
      <c r="T2" s="244"/>
      <c r="U2" s="244"/>
      <c r="V2" s="244"/>
    </row>
    <row r="3" spans="1:22" ht="18.75" customHeight="1">
      <c r="A3" s="245" t="s">
        <v>224</v>
      </c>
      <c r="B3" s="245"/>
      <c r="C3" s="245"/>
      <c r="D3" s="245"/>
      <c r="E3" s="245"/>
      <c r="F3" s="245"/>
      <c r="G3" s="245"/>
      <c r="H3" s="245"/>
      <c r="I3" s="245"/>
      <c r="J3" s="245"/>
      <c r="K3" s="245"/>
      <c r="L3" s="245"/>
      <c r="M3" s="245"/>
      <c r="N3" s="245"/>
      <c r="O3" s="245"/>
      <c r="P3" s="245"/>
      <c r="Q3" s="245"/>
      <c r="R3" s="245"/>
      <c r="S3" s="245"/>
      <c r="T3" s="245"/>
      <c r="U3" s="245"/>
      <c r="V3" s="245"/>
    </row>
    <row r="4" spans="1:22" ht="18.75" customHeight="1">
      <c r="A4" s="245" t="s">
        <v>276</v>
      </c>
      <c r="B4" s="245"/>
      <c r="C4" s="245"/>
      <c r="D4" s="245"/>
      <c r="E4" s="245"/>
      <c r="F4" s="245"/>
      <c r="G4" s="245"/>
      <c r="H4" s="245"/>
      <c r="I4" s="245"/>
      <c r="J4" s="245"/>
      <c r="K4" s="245"/>
      <c r="L4" s="245"/>
      <c r="M4" s="245"/>
      <c r="N4" s="245"/>
      <c r="O4" s="245"/>
      <c r="P4" s="245"/>
      <c r="Q4" s="245"/>
      <c r="R4" s="245"/>
      <c r="S4" s="245"/>
      <c r="T4" s="245"/>
      <c r="U4" s="245"/>
      <c r="V4" s="245"/>
    </row>
    <row r="6" spans="1:22" s="145" customFormat="1" ht="39" customHeight="1">
      <c r="A6" s="160" t="s">
        <v>277</v>
      </c>
      <c r="B6" s="160"/>
      <c r="C6" s="160"/>
      <c r="D6" s="160"/>
      <c r="E6" s="160"/>
      <c r="F6" s="160"/>
      <c r="G6" s="160"/>
      <c r="H6" s="160"/>
      <c r="I6" s="160"/>
      <c r="J6" s="160"/>
      <c r="K6" s="160"/>
      <c r="L6" s="160"/>
      <c r="M6" s="160"/>
      <c r="N6" s="160"/>
      <c r="O6" s="160"/>
      <c r="P6" s="160"/>
      <c r="Q6" s="160"/>
      <c r="R6" s="160"/>
      <c r="S6" s="160"/>
      <c r="T6" s="160"/>
      <c r="U6" s="160"/>
      <c r="V6" s="160"/>
    </row>
    <row r="7" spans="1:22" s="145" customFormat="1" ht="18.75" customHeight="1">
      <c r="A7" s="160" t="s">
        <v>278</v>
      </c>
      <c r="B7" s="160"/>
      <c r="C7" s="160"/>
      <c r="D7" s="160"/>
      <c r="E7" s="160"/>
      <c r="F7" s="160"/>
      <c r="G7" s="160"/>
      <c r="H7" s="160"/>
      <c r="I7" s="160"/>
      <c r="J7" s="160"/>
      <c r="K7" s="160"/>
      <c r="L7" s="160"/>
      <c r="M7" s="160"/>
      <c r="N7" s="160"/>
      <c r="O7" s="160"/>
      <c r="P7" s="160"/>
      <c r="Q7" s="160"/>
      <c r="R7" s="160"/>
      <c r="S7" s="160"/>
      <c r="T7" s="160"/>
      <c r="U7" s="160"/>
      <c r="V7" s="160"/>
    </row>
    <row r="8" spans="1:22" s="4" customFormat="1" ht="18.75" customHeight="1"/>
    <row r="9" spans="1:22" s="143" customFormat="1" ht="18.75" customHeight="1">
      <c r="A9" s="143" t="s">
        <v>279</v>
      </c>
    </row>
    <row r="10" spans="1:22" s="143" customFormat="1" ht="18.75" customHeight="1">
      <c r="A10" s="143" t="s">
        <v>280</v>
      </c>
    </row>
    <row r="11" spans="1:22" s="4" customFormat="1" ht="33.950000000000003" customHeight="1">
      <c r="A11" s="38" t="s">
        <v>281</v>
      </c>
      <c r="B11" s="160" t="s">
        <v>282</v>
      </c>
      <c r="C11" s="160"/>
      <c r="D11" s="160"/>
      <c r="E11" s="160"/>
      <c r="F11" s="160"/>
      <c r="G11" s="160"/>
      <c r="H11" s="160"/>
      <c r="I11" s="160"/>
      <c r="J11" s="160"/>
      <c r="K11" s="160"/>
      <c r="L11" s="160"/>
      <c r="M11" s="160"/>
      <c r="N11" s="160"/>
      <c r="O11" s="160"/>
      <c r="P11" s="160"/>
      <c r="Q11" s="160"/>
      <c r="R11" s="160"/>
      <c r="S11" s="160"/>
      <c r="T11" s="160"/>
      <c r="U11" s="160"/>
      <c r="V11" s="160"/>
    </row>
    <row r="12" spans="1:22" s="4" customFormat="1" ht="18.75" customHeight="1">
      <c r="A12" s="38" t="s">
        <v>281</v>
      </c>
      <c r="B12" s="160" t="s">
        <v>283</v>
      </c>
      <c r="C12" s="160"/>
      <c r="D12" s="160"/>
      <c r="E12" s="160"/>
      <c r="F12" s="160"/>
      <c r="G12" s="160"/>
      <c r="H12" s="160"/>
      <c r="I12" s="160"/>
      <c r="J12" s="160"/>
      <c r="K12" s="160"/>
      <c r="L12" s="160"/>
      <c r="M12" s="160"/>
      <c r="N12" s="160"/>
      <c r="O12" s="160"/>
      <c r="P12" s="160"/>
      <c r="Q12" s="160"/>
      <c r="R12" s="160"/>
      <c r="S12" s="160"/>
      <c r="T12" s="160"/>
      <c r="U12" s="160"/>
      <c r="V12" s="160"/>
    </row>
    <row r="13" spans="1:22" s="4" customFormat="1" ht="39" customHeight="1">
      <c r="A13" s="38" t="s">
        <v>281</v>
      </c>
      <c r="B13" s="160" t="s">
        <v>328</v>
      </c>
      <c r="C13" s="160"/>
      <c r="D13" s="160"/>
      <c r="E13" s="160"/>
      <c r="F13" s="160"/>
      <c r="G13" s="160"/>
      <c r="H13" s="160"/>
      <c r="I13" s="160"/>
      <c r="J13" s="160"/>
      <c r="K13" s="160"/>
      <c r="L13" s="160"/>
      <c r="M13" s="160"/>
      <c r="N13" s="160"/>
      <c r="O13" s="160"/>
      <c r="P13" s="160"/>
      <c r="Q13" s="160"/>
      <c r="R13" s="160"/>
      <c r="S13" s="160"/>
      <c r="T13" s="160"/>
      <c r="U13" s="160"/>
      <c r="V13" s="160"/>
    </row>
    <row r="14" spans="1:22" s="4" customFormat="1" ht="51" customHeight="1">
      <c r="A14" s="38" t="s">
        <v>281</v>
      </c>
      <c r="B14" s="160" t="s">
        <v>322</v>
      </c>
      <c r="C14" s="160"/>
      <c r="D14" s="160"/>
      <c r="E14" s="160"/>
      <c r="F14" s="160"/>
      <c r="G14" s="160"/>
      <c r="H14" s="160"/>
      <c r="I14" s="160"/>
      <c r="J14" s="160"/>
      <c r="K14" s="160"/>
      <c r="L14" s="160"/>
      <c r="M14" s="160"/>
      <c r="N14" s="160"/>
      <c r="O14" s="160"/>
      <c r="P14" s="160"/>
      <c r="Q14" s="160"/>
      <c r="R14" s="160"/>
      <c r="S14" s="160"/>
      <c r="T14" s="160"/>
      <c r="U14" s="160"/>
      <c r="V14" s="160"/>
    </row>
    <row r="15" spans="1:22" s="4" customFormat="1" ht="65.099999999999994" customHeight="1">
      <c r="A15" s="38" t="s">
        <v>281</v>
      </c>
      <c r="B15" s="160" t="s">
        <v>284</v>
      </c>
      <c r="C15" s="160"/>
      <c r="D15" s="160"/>
      <c r="E15" s="160"/>
      <c r="F15" s="160"/>
      <c r="G15" s="160"/>
      <c r="H15" s="160"/>
      <c r="I15" s="160"/>
      <c r="J15" s="160"/>
      <c r="K15" s="160"/>
      <c r="L15" s="160"/>
      <c r="M15" s="160"/>
      <c r="N15" s="160"/>
      <c r="O15" s="160"/>
      <c r="P15" s="160"/>
      <c r="Q15" s="160"/>
      <c r="R15" s="160"/>
      <c r="S15" s="160"/>
      <c r="T15" s="160"/>
      <c r="U15" s="160"/>
      <c r="V15" s="160"/>
    </row>
    <row r="16" spans="1:22" s="4" customFormat="1" ht="33.950000000000003" customHeight="1">
      <c r="A16" s="38" t="s">
        <v>281</v>
      </c>
      <c r="B16" s="160" t="s">
        <v>285</v>
      </c>
      <c r="C16" s="160"/>
      <c r="D16" s="160"/>
      <c r="E16" s="160"/>
      <c r="F16" s="160"/>
      <c r="G16" s="160"/>
      <c r="H16" s="160"/>
      <c r="I16" s="160"/>
      <c r="J16" s="160"/>
      <c r="K16" s="160"/>
      <c r="L16" s="160"/>
      <c r="M16" s="160"/>
      <c r="N16" s="160"/>
      <c r="O16" s="160"/>
      <c r="P16" s="160"/>
      <c r="Q16" s="160"/>
      <c r="R16" s="160"/>
      <c r="S16" s="160"/>
      <c r="T16" s="160"/>
      <c r="U16" s="160"/>
      <c r="V16" s="160"/>
    </row>
    <row r="17" spans="1:22" s="4" customFormat="1" ht="18.75" customHeight="1"/>
    <row r="18" spans="1:22" s="143" customFormat="1" ht="18.75" customHeight="1">
      <c r="A18" s="143" t="s">
        <v>323</v>
      </c>
    </row>
    <row r="19" spans="1:22" s="4" customFormat="1" ht="18.75" customHeight="1">
      <c r="A19" s="38" t="s">
        <v>281</v>
      </c>
      <c r="B19" s="160" t="s">
        <v>288</v>
      </c>
      <c r="C19" s="160"/>
      <c r="D19" s="160"/>
      <c r="E19" s="160"/>
      <c r="F19" s="160"/>
      <c r="G19" s="160"/>
      <c r="H19" s="160"/>
      <c r="I19" s="160"/>
      <c r="J19" s="160"/>
      <c r="K19" s="160"/>
      <c r="L19" s="160"/>
      <c r="M19" s="160"/>
      <c r="N19" s="160"/>
      <c r="O19" s="160"/>
      <c r="P19" s="160"/>
      <c r="Q19" s="160"/>
      <c r="R19" s="160"/>
      <c r="S19" s="160"/>
      <c r="T19" s="160"/>
      <c r="U19" s="160"/>
      <c r="V19" s="160"/>
    </row>
    <row r="20" spans="1:22" s="4" customFormat="1" ht="39" customHeight="1">
      <c r="A20" s="3" t="s">
        <v>289</v>
      </c>
      <c r="B20" s="160" t="s">
        <v>319</v>
      </c>
      <c r="C20" s="160"/>
      <c r="D20" s="160"/>
      <c r="E20" s="160"/>
      <c r="F20" s="160"/>
      <c r="G20" s="160"/>
      <c r="H20" s="160"/>
      <c r="I20" s="160"/>
      <c r="J20" s="160"/>
      <c r="K20" s="160"/>
      <c r="L20" s="160"/>
      <c r="M20" s="160"/>
      <c r="N20" s="160"/>
      <c r="O20" s="160"/>
      <c r="P20" s="160"/>
      <c r="Q20" s="160"/>
      <c r="R20" s="160"/>
      <c r="S20" s="160"/>
      <c r="T20" s="160"/>
      <c r="U20" s="160"/>
      <c r="V20" s="160"/>
    </row>
    <row r="21" spans="1:22" s="4" customFormat="1" ht="18.75" customHeight="1">
      <c r="A21" s="3" t="s">
        <v>291</v>
      </c>
      <c r="B21" s="160" t="s">
        <v>320</v>
      </c>
      <c r="C21" s="160"/>
      <c r="D21" s="160"/>
      <c r="E21" s="160"/>
      <c r="F21" s="160"/>
      <c r="G21" s="160"/>
      <c r="H21" s="160"/>
      <c r="I21" s="160"/>
      <c r="J21" s="160"/>
      <c r="K21" s="160"/>
      <c r="L21" s="160"/>
      <c r="M21" s="160"/>
      <c r="N21" s="160"/>
      <c r="O21" s="160"/>
      <c r="P21" s="160"/>
      <c r="Q21" s="160"/>
      <c r="R21" s="160"/>
      <c r="S21" s="160"/>
      <c r="T21" s="160"/>
      <c r="U21" s="160"/>
      <c r="V21" s="160"/>
    </row>
    <row r="22" spans="1:22" s="4" customFormat="1" ht="39" customHeight="1">
      <c r="A22" s="3" t="s">
        <v>292</v>
      </c>
      <c r="B22" s="160" t="s">
        <v>321</v>
      </c>
      <c r="C22" s="160"/>
      <c r="D22" s="160"/>
      <c r="E22" s="160"/>
      <c r="F22" s="160"/>
      <c r="G22" s="160"/>
      <c r="H22" s="160"/>
      <c r="I22" s="160"/>
      <c r="J22" s="160"/>
      <c r="K22" s="160"/>
      <c r="L22" s="160"/>
      <c r="M22" s="160"/>
      <c r="N22" s="160"/>
      <c r="O22" s="160"/>
      <c r="P22" s="160"/>
      <c r="Q22" s="160"/>
      <c r="R22" s="160"/>
      <c r="S22" s="160"/>
      <c r="T22" s="160"/>
      <c r="U22" s="160"/>
      <c r="V22" s="160"/>
    </row>
    <row r="23" spans="1:22" s="4" customFormat="1" ht="18.75" customHeight="1">
      <c r="A23" s="3"/>
      <c r="B23" s="6"/>
      <c r="C23" s="6"/>
      <c r="D23" s="6"/>
      <c r="E23" s="6"/>
      <c r="F23" s="6"/>
      <c r="G23" s="6"/>
      <c r="H23" s="6"/>
      <c r="I23" s="6"/>
      <c r="J23" s="6"/>
      <c r="K23" s="6"/>
      <c r="L23" s="6"/>
      <c r="M23" s="6"/>
      <c r="N23" s="6"/>
      <c r="O23" s="6"/>
      <c r="P23" s="6"/>
      <c r="Q23" s="6"/>
      <c r="R23" s="6"/>
      <c r="S23" s="6"/>
      <c r="T23" s="6"/>
      <c r="U23" s="6"/>
      <c r="V23" s="6"/>
    </row>
    <row r="24" spans="1:22" s="143" customFormat="1" ht="18.75" customHeight="1">
      <c r="A24" s="143" t="s">
        <v>324</v>
      </c>
    </row>
    <row r="25" spans="1:22" s="4" customFormat="1" ht="47.25" customHeight="1">
      <c r="A25" s="38" t="s">
        <v>281</v>
      </c>
      <c r="B25" s="160" t="s">
        <v>329</v>
      </c>
      <c r="C25" s="160"/>
      <c r="D25" s="160"/>
      <c r="E25" s="160"/>
      <c r="F25" s="160"/>
      <c r="G25" s="160"/>
      <c r="H25" s="160"/>
      <c r="I25" s="160"/>
      <c r="J25" s="160"/>
      <c r="K25" s="160"/>
      <c r="L25" s="160"/>
      <c r="M25" s="160"/>
      <c r="N25" s="160"/>
      <c r="O25" s="160"/>
      <c r="P25" s="160"/>
      <c r="Q25" s="160"/>
      <c r="R25" s="160"/>
      <c r="S25" s="160"/>
      <c r="T25" s="160"/>
      <c r="U25" s="160"/>
      <c r="V25" s="160"/>
    </row>
    <row r="26" spans="1:22" s="4" customFormat="1" ht="30" customHeight="1">
      <c r="A26" s="38" t="s">
        <v>281</v>
      </c>
      <c r="B26" s="160" t="s">
        <v>330</v>
      </c>
      <c r="C26" s="160"/>
      <c r="D26" s="160"/>
      <c r="E26" s="160"/>
      <c r="F26" s="160"/>
      <c r="G26" s="160"/>
      <c r="H26" s="160"/>
      <c r="I26" s="160"/>
      <c r="J26" s="160"/>
      <c r="K26" s="160"/>
      <c r="L26" s="160"/>
      <c r="M26" s="160"/>
      <c r="N26" s="160"/>
      <c r="O26" s="160"/>
      <c r="P26" s="160"/>
      <c r="Q26" s="160"/>
      <c r="R26" s="160"/>
      <c r="S26" s="160"/>
      <c r="T26" s="160"/>
      <c r="U26" s="160"/>
      <c r="V26" s="160"/>
    </row>
    <row r="27" spans="1:22" s="4" customFormat="1" ht="18.75" customHeight="1">
      <c r="A27" s="3"/>
      <c r="B27" s="160" t="s">
        <v>332</v>
      </c>
      <c r="C27" s="160"/>
      <c r="D27" s="160"/>
      <c r="E27" s="160"/>
      <c r="F27" s="160"/>
      <c r="G27" s="160"/>
      <c r="H27" s="160"/>
      <c r="I27" s="160"/>
      <c r="J27" s="160"/>
      <c r="K27" s="160"/>
      <c r="L27" s="160"/>
      <c r="M27" s="160"/>
      <c r="N27" s="160"/>
      <c r="O27" s="160"/>
      <c r="P27" s="160"/>
      <c r="Q27" s="160"/>
      <c r="R27" s="160"/>
      <c r="S27" s="160"/>
      <c r="T27" s="160"/>
      <c r="U27" s="160"/>
      <c r="V27" s="160"/>
    </row>
    <row r="28" spans="1:22" s="4" customFormat="1" ht="33.75" customHeight="1">
      <c r="B28" s="235" t="s">
        <v>331</v>
      </c>
      <c r="C28" s="235"/>
      <c r="D28" s="235"/>
      <c r="E28" s="235"/>
      <c r="F28" s="235"/>
      <c r="G28" s="235"/>
      <c r="H28" s="236"/>
      <c r="I28" s="236"/>
      <c r="J28" s="236"/>
      <c r="K28" s="236"/>
      <c r="L28" s="236"/>
      <c r="M28" s="236"/>
      <c r="N28" s="236"/>
      <c r="O28" s="236"/>
      <c r="P28" s="236"/>
      <c r="Q28" s="236"/>
      <c r="R28" s="236"/>
      <c r="S28" s="236"/>
      <c r="T28" s="236"/>
      <c r="U28" s="236"/>
      <c r="V28" s="236"/>
    </row>
    <row r="29" spans="1:22" s="4" customFormat="1" ht="30" customHeight="1">
      <c r="A29" s="3"/>
      <c r="B29" s="156" t="s">
        <v>54</v>
      </c>
      <c r="C29" s="156"/>
      <c r="D29" s="156"/>
      <c r="E29" s="156"/>
      <c r="F29" s="237"/>
      <c r="G29" s="238"/>
      <c r="H29" s="238"/>
      <c r="I29" s="238"/>
      <c r="J29" s="238"/>
      <c r="K29" s="238"/>
      <c r="L29" s="235" t="s">
        <v>333</v>
      </c>
      <c r="M29" s="156"/>
      <c r="N29" s="156"/>
      <c r="O29" s="156"/>
      <c r="P29" s="238"/>
      <c r="Q29" s="238"/>
      <c r="R29" s="238"/>
      <c r="S29" s="238"/>
      <c r="T29" s="238"/>
      <c r="U29" s="238"/>
      <c r="V29" s="238"/>
    </row>
    <row r="30" spans="1:22" s="4" customFormat="1" ht="18.75" customHeight="1">
      <c r="A30" s="3"/>
      <c r="B30" s="6"/>
      <c r="C30" s="6"/>
      <c r="D30" s="6"/>
      <c r="E30" s="6"/>
      <c r="F30" s="6"/>
      <c r="G30" s="6"/>
      <c r="H30" s="6"/>
      <c r="I30" s="6"/>
      <c r="J30" s="6"/>
      <c r="K30" s="6"/>
      <c r="L30" s="6"/>
      <c r="M30" s="6"/>
      <c r="N30" s="6"/>
      <c r="O30" s="6"/>
      <c r="P30" s="6"/>
      <c r="Q30" s="6"/>
      <c r="R30" s="6"/>
      <c r="S30" s="6"/>
      <c r="T30" s="6"/>
      <c r="U30" s="6"/>
      <c r="V30" s="6"/>
    </row>
    <row r="31" spans="1:22" s="143" customFormat="1" ht="18.75" customHeight="1">
      <c r="A31" s="143" t="s">
        <v>286</v>
      </c>
    </row>
    <row r="32" spans="1:22" s="4" customFormat="1" ht="33.950000000000003" customHeight="1">
      <c r="A32" s="38" t="s">
        <v>281</v>
      </c>
      <c r="B32" s="160" t="s">
        <v>334</v>
      </c>
      <c r="C32" s="160"/>
      <c r="D32" s="160"/>
      <c r="E32" s="160"/>
      <c r="F32" s="160"/>
      <c r="G32" s="160"/>
      <c r="H32" s="160"/>
      <c r="I32" s="160"/>
      <c r="J32" s="160"/>
      <c r="K32" s="160"/>
      <c r="L32" s="160"/>
      <c r="M32" s="160"/>
      <c r="N32" s="160"/>
      <c r="O32" s="160"/>
      <c r="P32" s="160"/>
      <c r="Q32" s="160"/>
      <c r="R32" s="160"/>
      <c r="S32" s="160"/>
      <c r="T32" s="160"/>
      <c r="U32" s="160"/>
      <c r="V32" s="160"/>
    </row>
    <row r="33" spans="1:22" s="4" customFormat="1" ht="33.950000000000003" customHeight="1">
      <c r="A33" s="38" t="s">
        <v>281</v>
      </c>
      <c r="B33" s="160" t="s">
        <v>335</v>
      </c>
      <c r="C33" s="160"/>
      <c r="D33" s="160"/>
      <c r="E33" s="160"/>
      <c r="F33" s="160"/>
      <c r="G33" s="160"/>
      <c r="H33" s="160"/>
      <c r="I33" s="160"/>
      <c r="J33" s="160"/>
      <c r="K33" s="160"/>
      <c r="L33" s="160"/>
      <c r="M33" s="160"/>
      <c r="N33" s="160"/>
      <c r="O33" s="160"/>
      <c r="P33" s="160"/>
      <c r="Q33" s="160"/>
      <c r="R33" s="160"/>
      <c r="S33" s="160"/>
      <c r="T33" s="160"/>
      <c r="U33" s="160"/>
      <c r="V33" s="160"/>
    </row>
    <row r="34" spans="1:22" s="4" customFormat="1" ht="18.75" customHeight="1">
      <c r="A34" s="38" t="s">
        <v>281</v>
      </c>
      <c r="B34" s="160" t="s">
        <v>336</v>
      </c>
      <c r="C34" s="160"/>
      <c r="D34" s="160"/>
      <c r="E34" s="160"/>
      <c r="F34" s="160"/>
      <c r="G34" s="160"/>
      <c r="H34" s="160"/>
      <c r="I34" s="160"/>
      <c r="J34" s="160"/>
      <c r="K34" s="160"/>
      <c r="L34" s="160"/>
      <c r="M34" s="160"/>
      <c r="N34" s="160"/>
      <c r="O34" s="160"/>
      <c r="P34" s="160"/>
      <c r="Q34" s="160"/>
      <c r="R34" s="160"/>
      <c r="S34" s="160"/>
      <c r="T34" s="160"/>
      <c r="U34" s="160"/>
      <c r="V34" s="160"/>
    </row>
    <row r="35" spans="1:22" s="4" customFormat="1" ht="50.1" customHeight="1">
      <c r="A35" s="38" t="s">
        <v>281</v>
      </c>
      <c r="B35" s="160" t="s">
        <v>287</v>
      </c>
      <c r="C35" s="160"/>
      <c r="D35" s="160"/>
      <c r="E35" s="160"/>
      <c r="F35" s="160"/>
      <c r="G35" s="160"/>
      <c r="H35" s="160"/>
      <c r="I35" s="160"/>
      <c r="J35" s="160"/>
      <c r="K35" s="160"/>
      <c r="L35" s="160"/>
      <c r="M35" s="160"/>
      <c r="N35" s="160"/>
      <c r="O35" s="160"/>
      <c r="P35" s="160"/>
      <c r="Q35" s="160"/>
      <c r="R35" s="160"/>
      <c r="S35" s="160"/>
      <c r="T35" s="160"/>
      <c r="U35" s="160"/>
      <c r="V35" s="160"/>
    </row>
    <row r="36" spans="1:22" s="4" customFormat="1" ht="18.75" customHeight="1"/>
    <row r="37" spans="1:22" s="143" customFormat="1" ht="18.75" customHeight="1">
      <c r="A37" s="143" t="s">
        <v>340</v>
      </c>
    </row>
    <row r="38" spans="1:22" s="4" customFormat="1" ht="18.75" customHeight="1">
      <c r="A38" s="38" t="s">
        <v>281</v>
      </c>
      <c r="B38" s="160" t="s">
        <v>288</v>
      </c>
      <c r="C38" s="160"/>
      <c r="D38" s="160"/>
      <c r="E38" s="160"/>
      <c r="F38" s="160"/>
      <c r="G38" s="160"/>
      <c r="H38" s="160"/>
      <c r="I38" s="160"/>
      <c r="J38" s="160"/>
      <c r="K38" s="160"/>
      <c r="L38" s="160"/>
      <c r="M38" s="160"/>
      <c r="N38" s="160"/>
      <c r="O38" s="160"/>
      <c r="P38" s="160"/>
      <c r="Q38" s="160"/>
      <c r="R38" s="160"/>
      <c r="S38" s="160"/>
      <c r="T38" s="160"/>
      <c r="U38" s="160"/>
      <c r="V38" s="160"/>
    </row>
    <row r="39" spans="1:22" s="4" customFormat="1" ht="18.75" customHeight="1">
      <c r="A39" s="3" t="s">
        <v>289</v>
      </c>
      <c r="B39" s="160" t="s">
        <v>337</v>
      </c>
      <c r="C39" s="160"/>
      <c r="D39" s="160"/>
      <c r="E39" s="160"/>
      <c r="F39" s="160"/>
      <c r="G39" s="160"/>
      <c r="H39" s="160"/>
      <c r="I39" s="160"/>
      <c r="J39" s="160"/>
      <c r="K39" s="160"/>
      <c r="L39" s="160"/>
      <c r="M39" s="160"/>
      <c r="N39" s="160"/>
      <c r="O39" s="160"/>
      <c r="P39" s="160"/>
      <c r="Q39" s="160"/>
      <c r="R39" s="160"/>
      <c r="S39" s="160"/>
      <c r="T39" s="160"/>
      <c r="U39" s="160"/>
      <c r="V39" s="160"/>
    </row>
    <row r="40" spans="1:22" s="4" customFormat="1" ht="25.5" customHeight="1">
      <c r="A40" s="3"/>
      <c r="B40" s="241" t="s">
        <v>290</v>
      </c>
      <c r="C40" s="241"/>
      <c r="D40" s="241"/>
      <c r="E40" s="241"/>
      <c r="F40" s="241"/>
      <c r="G40" s="241"/>
      <c r="H40" s="241"/>
      <c r="I40" s="241"/>
      <c r="J40" s="241"/>
      <c r="K40" s="241"/>
      <c r="L40" s="241"/>
      <c r="M40" s="241"/>
      <c r="N40" s="241"/>
      <c r="O40" s="241"/>
      <c r="P40" s="241"/>
      <c r="Q40" s="241"/>
      <c r="R40" s="241"/>
      <c r="S40" s="241"/>
      <c r="T40" s="241"/>
      <c r="U40" s="241"/>
      <c r="V40" s="241"/>
    </row>
    <row r="41" spans="1:22" s="4" customFormat="1" ht="18.75" customHeight="1">
      <c r="A41" s="3" t="s">
        <v>291</v>
      </c>
      <c r="B41" s="160" t="s">
        <v>295</v>
      </c>
      <c r="C41" s="160"/>
      <c r="D41" s="160"/>
      <c r="E41" s="160"/>
      <c r="F41" s="160"/>
      <c r="G41" s="160"/>
      <c r="H41" s="160"/>
      <c r="I41" s="160"/>
      <c r="J41" s="160"/>
      <c r="K41" s="160"/>
      <c r="L41" s="160"/>
      <c r="M41" s="160"/>
      <c r="N41" s="160"/>
      <c r="O41" s="160"/>
      <c r="P41" s="160"/>
      <c r="Q41" s="160"/>
      <c r="R41" s="160"/>
      <c r="S41" s="160"/>
      <c r="T41" s="160"/>
      <c r="U41" s="160"/>
      <c r="V41" s="160"/>
    </row>
    <row r="42" spans="1:22" s="4" customFormat="1" ht="18.75" customHeight="1">
      <c r="A42" s="3" t="s">
        <v>292</v>
      </c>
      <c r="B42" s="160" t="s">
        <v>341</v>
      </c>
      <c r="C42" s="160"/>
      <c r="D42" s="160"/>
      <c r="E42" s="160"/>
      <c r="F42" s="160"/>
      <c r="G42" s="160"/>
      <c r="H42" s="160"/>
      <c r="I42" s="160"/>
      <c r="J42" s="160"/>
      <c r="K42" s="160"/>
      <c r="L42" s="160"/>
      <c r="M42" s="160"/>
      <c r="N42" s="160"/>
      <c r="O42" s="160"/>
      <c r="P42" s="160"/>
      <c r="Q42" s="160"/>
      <c r="R42" s="160"/>
      <c r="S42" s="160"/>
      <c r="T42" s="160"/>
      <c r="U42" s="160"/>
      <c r="V42" s="160"/>
    </row>
    <row r="43" spans="1:22" s="4" customFormat="1" ht="18.75" customHeight="1">
      <c r="A43" s="3"/>
      <c r="B43" s="240" t="s">
        <v>342</v>
      </c>
      <c r="C43" s="240"/>
      <c r="D43" s="240"/>
      <c r="E43" s="240"/>
      <c r="F43" s="240"/>
      <c r="G43" s="240"/>
      <c r="H43" s="240"/>
      <c r="I43" s="240"/>
      <c r="J43" s="240"/>
      <c r="K43" s="240"/>
      <c r="L43" s="240"/>
      <c r="M43" s="240"/>
      <c r="N43" s="240"/>
      <c r="O43" s="240"/>
      <c r="P43" s="240"/>
      <c r="Q43" s="240"/>
      <c r="R43" s="240"/>
      <c r="S43" s="240"/>
      <c r="T43" s="240"/>
      <c r="U43" s="240"/>
      <c r="V43" s="240"/>
    </row>
    <row r="44" spans="1:22" s="4" customFormat="1" ht="18.75" customHeight="1">
      <c r="A44" s="146"/>
      <c r="B44" s="147"/>
      <c r="C44" s="147"/>
      <c r="D44" s="147"/>
      <c r="E44" s="147"/>
      <c r="F44" s="147"/>
      <c r="G44" s="147"/>
      <c r="H44" s="147"/>
      <c r="I44" s="147"/>
      <c r="J44" s="147"/>
      <c r="K44" s="147"/>
      <c r="L44" s="147"/>
      <c r="M44" s="147"/>
      <c r="N44" s="147"/>
      <c r="O44" s="147"/>
      <c r="P44" s="147"/>
      <c r="Q44" s="147"/>
      <c r="R44" s="147"/>
      <c r="S44" s="147"/>
      <c r="T44" s="147"/>
      <c r="U44" s="147"/>
      <c r="V44" s="147"/>
    </row>
    <row r="45" spans="1:22" s="143" customFormat="1" ht="18.75" customHeight="1">
      <c r="A45" s="143" t="s">
        <v>344</v>
      </c>
    </row>
    <row r="46" spans="1:22" s="143" customFormat="1" ht="18.75" customHeight="1">
      <c r="A46" s="148" t="s">
        <v>61</v>
      </c>
    </row>
    <row r="47" spans="1:22" s="4" customFormat="1" ht="18.75" customHeight="1">
      <c r="A47" s="38" t="s">
        <v>281</v>
      </c>
      <c r="B47" s="160" t="s">
        <v>288</v>
      </c>
      <c r="C47" s="160"/>
      <c r="D47" s="160"/>
      <c r="E47" s="160"/>
      <c r="F47" s="160"/>
      <c r="G47" s="160"/>
      <c r="H47" s="160"/>
      <c r="I47" s="160"/>
      <c r="J47" s="160"/>
      <c r="K47" s="160"/>
      <c r="L47" s="160"/>
      <c r="M47" s="160"/>
      <c r="N47" s="160"/>
      <c r="O47" s="160"/>
      <c r="P47" s="160"/>
      <c r="Q47" s="160"/>
      <c r="R47" s="160"/>
      <c r="S47" s="160"/>
      <c r="T47" s="160"/>
      <c r="U47" s="160"/>
      <c r="V47" s="160"/>
    </row>
    <row r="48" spans="1:22" s="4" customFormat="1" ht="18.75" customHeight="1">
      <c r="A48" s="3" t="s">
        <v>289</v>
      </c>
      <c r="B48" s="160" t="s">
        <v>296</v>
      </c>
      <c r="C48" s="160"/>
      <c r="D48" s="160"/>
      <c r="E48" s="160"/>
      <c r="F48" s="160"/>
      <c r="G48" s="160"/>
      <c r="H48" s="160"/>
      <c r="I48" s="160"/>
      <c r="J48" s="160"/>
      <c r="K48" s="160"/>
      <c r="L48" s="160"/>
      <c r="M48" s="160"/>
      <c r="N48" s="160"/>
      <c r="O48" s="160"/>
      <c r="P48" s="160"/>
      <c r="Q48" s="160"/>
      <c r="R48" s="160"/>
      <c r="S48" s="160"/>
      <c r="T48" s="160"/>
      <c r="U48" s="160"/>
      <c r="V48" s="160"/>
    </row>
    <row r="49" spans="1:22" s="4" customFormat="1" ht="38.25" customHeight="1">
      <c r="A49" s="3"/>
      <c r="B49" s="241" t="s">
        <v>354</v>
      </c>
      <c r="C49" s="241"/>
      <c r="D49" s="241"/>
      <c r="E49" s="241"/>
      <c r="F49" s="241"/>
      <c r="G49" s="241"/>
      <c r="H49" s="241"/>
      <c r="I49" s="241"/>
      <c r="J49" s="241"/>
      <c r="K49" s="241"/>
      <c r="L49" s="241"/>
      <c r="M49" s="241"/>
      <c r="N49" s="241"/>
      <c r="O49" s="241"/>
      <c r="P49" s="241"/>
      <c r="Q49" s="241"/>
      <c r="R49" s="241"/>
      <c r="S49" s="241"/>
      <c r="T49" s="241"/>
      <c r="U49" s="241"/>
      <c r="V49" s="241"/>
    </row>
    <row r="50" spans="1:22" s="4" customFormat="1" ht="27" customHeight="1">
      <c r="A50" s="3"/>
      <c r="B50" s="241" t="s">
        <v>343</v>
      </c>
      <c r="C50" s="241"/>
      <c r="D50" s="241"/>
      <c r="E50" s="241"/>
      <c r="F50" s="241"/>
      <c r="G50" s="241"/>
      <c r="H50" s="241"/>
      <c r="I50" s="241"/>
      <c r="J50" s="241"/>
      <c r="K50" s="241"/>
      <c r="L50" s="241"/>
      <c r="M50" s="241"/>
      <c r="N50" s="241"/>
      <c r="O50" s="241"/>
      <c r="P50" s="241"/>
      <c r="Q50" s="241"/>
      <c r="R50" s="241"/>
      <c r="S50" s="241"/>
      <c r="T50" s="241"/>
      <c r="U50" s="241"/>
      <c r="V50" s="241"/>
    </row>
    <row r="51" spans="1:22" s="4" customFormat="1" ht="18.75" customHeight="1">
      <c r="A51" s="3" t="s">
        <v>291</v>
      </c>
      <c r="B51" s="167" t="s">
        <v>297</v>
      </c>
      <c r="C51" s="167"/>
      <c r="D51" s="167"/>
      <c r="E51" s="167"/>
      <c r="F51" s="167"/>
      <c r="G51" s="167"/>
      <c r="H51" s="167"/>
      <c r="I51" s="167"/>
      <c r="J51" s="167"/>
      <c r="K51" s="167"/>
      <c r="L51" s="167"/>
      <c r="M51" s="167"/>
      <c r="N51" s="167"/>
      <c r="O51" s="167"/>
      <c r="P51" s="167"/>
      <c r="Q51" s="167"/>
      <c r="R51" s="167"/>
      <c r="S51" s="167"/>
      <c r="T51" s="167"/>
      <c r="U51" s="167"/>
      <c r="V51" s="167"/>
    </row>
    <row r="52" spans="1:22" s="4" customFormat="1" ht="18.75" customHeight="1">
      <c r="A52" s="3" t="s">
        <v>292</v>
      </c>
      <c r="B52" s="160" t="s">
        <v>298</v>
      </c>
      <c r="C52" s="160"/>
      <c r="D52" s="160"/>
      <c r="E52" s="160"/>
      <c r="F52" s="160"/>
      <c r="G52" s="160"/>
      <c r="H52" s="160"/>
      <c r="I52" s="160"/>
      <c r="J52" s="160"/>
      <c r="K52" s="160"/>
      <c r="L52" s="160"/>
      <c r="M52" s="160"/>
      <c r="N52" s="160"/>
      <c r="O52" s="160"/>
      <c r="P52" s="160"/>
      <c r="Q52" s="160"/>
      <c r="R52" s="160"/>
      <c r="S52" s="160"/>
      <c r="T52" s="160"/>
      <c r="U52" s="160"/>
      <c r="V52" s="160"/>
    </row>
    <row r="53" spans="1:22" s="4" customFormat="1" ht="17.25" customHeight="1">
      <c r="A53" s="3"/>
      <c r="B53" s="242" t="s">
        <v>345</v>
      </c>
      <c r="C53" s="242"/>
      <c r="D53" s="242"/>
      <c r="E53" s="242"/>
      <c r="F53" s="242"/>
      <c r="G53" s="242"/>
      <c r="H53" s="242"/>
      <c r="I53" s="242"/>
      <c r="J53" s="242"/>
      <c r="K53" s="242"/>
      <c r="L53" s="242"/>
      <c r="M53" s="242"/>
      <c r="N53" s="242"/>
      <c r="O53" s="242"/>
      <c r="P53" s="242"/>
      <c r="Q53" s="242"/>
      <c r="R53" s="242"/>
      <c r="S53" s="242"/>
      <c r="T53" s="242"/>
      <c r="U53" s="242"/>
      <c r="V53" s="242"/>
    </row>
    <row r="54" spans="1:22" s="4" customFormat="1" ht="17.25" customHeight="1">
      <c r="A54" s="3"/>
      <c r="B54" s="242" t="s">
        <v>346</v>
      </c>
      <c r="C54" s="242"/>
      <c r="D54" s="242"/>
      <c r="E54" s="242"/>
      <c r="F54" s="242"/>
      <c r="G54" s="242"/>
      <c r="H54" s="242"/>
      <c r="I54" s="242"/>
      <c r="J54" s="242"/>
      <c r="K54" s="242"/>
      <c r="L54" s="242"/>
      <c r="M54" s="242"/>
      <c r="N54" s="242"/>
      <c r="O54" s="242"/>
      <c r="P54" s="242"/>
      <c r="Q54" s="242"/>
      <c r="R54" s="242"/>
      <c r="S54" s="242"/>
      <c r="T54" s="242"/>
      <c r="U54" s="242"/>
      <c r="V54" s="242"/>
    </row>
    <row r="55" spans="1:22" s="4" customFormat="1" ht="18.75" customHeight="1">
      <c r="A55" s="3" t="s">
        <v>293</v>
      </c>
      <c r="B55" s="160" t="s">
        <v>299</v>
      </c>
      <c r="C55" s="160"/>
      <c r="D55" s="160"/>
      <c r="E55" s="160"/>
      <c r="F55" s="160"/>
      <c r="G55" s="160"/>
      <c r="H55" s="160"/>
      <c r="I55" s="160"/>
      <c r="J55" s="160"/>
      <c r="K55" s="160"/>
      <c r="L55" s="160"/>
      <c r="M55" s="160"/>
      <c r="N55" s="160"/>
      <c r="O55" s="160"/>
      <c r="P55" s="160"/>
      <c r="Q55" s="160"/>
      <c r="R55" s="160"/>
      <c r="S55" s="160"/>
      <c r="T55" s="160"/>
      <c r="U55" s="160"/>
      <c r="V55" s="160"/>
    </row>
    <row r="56" spans="1:22" s="4" customFormat="1" ht="18.75" customHeight="1">
      <c r="A56" s="3" t="s">
        <v>294</v>
      </c>
      <c r="B56" s="239" t="s">
        <v>300</v>
      </c>
      <c r="C56" s="239"/>
      <c r="D56" s="239"/>
      <c r="E56" s="239"/>
      <c r="F56" s="239"/>
      <c r="G56" s="239"/>
      <c r="H56" s="239"/>
      <c r="I56" s="239"/>
      <c r="J56" s="239"/>
      <c r="K56" s="239"/>
      <c r="L56" s="239"/>
      <c r="M56" s="239"/>
      <c r="N56" s="239"/>
      <c r="O56" s="239"/>
      <c r="P56" s="239"/>
      <c r="Q56" s="239"/>
      <c r="R56" s="239"/>
      <c r="S56" s="239"/>
      <c r="T56" s="239"/>
      <c r="U56" s="239"/>
      <c r="V56" s="239"/>
    </row>
    <row r="57" spans="1:22" s="4" customFormat="1" ht="18.75" customHeight="1"/>
    <row r="58" spans="1:22" s="143" customFormat="1" ht="18.75" customHeight="1">
      <c r="A58" s="149" t="s">
        <v>301</v>
      </c>
    </row>
    <row r="59" spans="1:22" s="143" customFormat="1" ht="18.75" customHeight="1">
      <c r="A59" s="148" t="s">
        <v>61</v>
      </c>
    </row>
    <row r="60" spans="1:22" s="4" customFormat="1" ht="18.75" customHeight="1">
      <c r="A60" s="38" t="s">
        <v>281</v>
      </c>
      <c r="B60" s="160" t="s">
        <v>288</v>
      </c>
      <c r="C60" s="160"/>
      <c r="D60" s="160"/>
      <c r="E60" s="160"/>
      <c r="F60" s="160"/>
      <c r="G60" s="160"/>
      <c r="H60" s="160"/>
      <c r="I60" s="160"/>
      <c r="J60" s="160"/>
      <c r="K60" s="160"/>
      <c r="L60" s="160"/>
      <c r="M60" s="160"/>
      <c r="N60" s="160"/>
      <c r="O60" s="160"/>
      <c r="P60" s="160"/>
      <c r="Q60" s="160"/>
      <c r="R60" s="160"/>
      <c r="S60" s="160"/>
      <c r="T60" s="160"/>
      <c r="U60" s="160"/>
      <c r="V60" s="160"/>
    </row>
    <row r="61" spans="1:22" s="4" customFormat="1" ht="18.75" customHeight="1">
      <c r="A61" s="4" t="s">
        <v>302</v>
      </c>
    </row>
    <row r="62" spans="1:22" s="4" customFormat="1" ht="38.25" customHeight="1">
      <c r="A62" s="3" t="s">
        <v>289</v>
      </c>
      <c r="B62" s="160" t="s">
        <v>303</v>
      </c>
      <c r="C62" s="160"/>
      <c r="D62" s="160"/>
      <c r="E62" s="160"/>
      <c r="F62" s="160"/>
      <c r="G62" s="160"/>
      <c r="H62" s="160"/>
      <c r="I62" s="160"/>
      <c r="J62" s="160"/>
      <c r="K62" s="160"/>
      <c r="L62" s="160"/>
      <c r="M62" s="160"/>
      <c r="N62" s="160"/>
      <c r="O62" s="160"/>
      <c r="P62" s="160"/>
      <c r="Q62" s="160"/>
      <c r="R62" s="160"/>
      <c r="S62" s="160"/>
      <c r="T62" s="160"/>
      <c r="U62" s="160"/>
      <c r="V62" s="160"/>
    </row>
    <row r="63" spans="1:22" s="4" customFormat="1" ht="18.75" customHeight="1">
      <c r="A63" s="4" t="s">
        <v>304</v>
      </c>
    </row>
    <row r="64" spans="1:22" s="4" customFormat="1" ht="18.75" customHeight="1">
      <c r="A64" s="3" t="s">
        <v>291</v>
      </c>
      <c r="B64" s="160" t="s">
        <v>305</v>
      </c>
      <c r="C64" s="160"/>
      <c r="D64" s="160"/>
      <c r="E64" s="160"/>
      <c r="F64" s="160"/>
      <c r="G64" s="160"/>
      <c r="H64" s="160"/>
      <c r="I64" s="160"/>
      <c r="J64" s="160"/>
      <c r="K64" s="160"/>
      <c r="L64" s="160"/>
      <c r="M64" s="160"/>
      <c r="N64" s="160"/>
      <c r="O64" s="160"/>
      <c r="P64" s="160"/>
      <c r="Q64" s="160"/>
      <c r="R64" s="160"/>
      <c r="S64" s="160"/>
      <c r="T64" s="160"/>
      <c r="U64" s="160"/>
      <c r="V64" s="160"/>
    </row>
    <row r="65" spans="1:22" s="4" customFormat="1" ht="36.75" customHeight="1">
      <c r="A65" s="3" t="s">
        <v>292</v>
      </c>
      <c r="B65" s="160" t="s">
        <v>306</v>
      </c>
      <c r="C65" s="160"/>
      <c r="D65" s="160"/>
      <c r="E65" s="160"/>
      <c r="F65" s="160"/>
      <c r="G65" s="160"/>
      <c r="H65" s="160"/>
      <c r="I65" s="160"/>
      <c r="J65" s="160"/>
      <c r="K65" s="160"/>
      <c r="L65" s="160"/>
      <c r="M65" s="160"/>
      <c r="N65" s="160"/>
      <c r="O65" s="160"/>
      <c r="P65" s="160"/>
      <c r="Q65" s="160"/>
      <c r="R65" s="160"/>
      <c r="S65" s="160"/>
      <c r="T65" s="160"/>
      <c r="U65" s="160"/>
      <c r="V65" s="160"/>
    </row>
    <row r="66" spans="1:22" s="4" customFormat="1" ht="50.1" customHeight="1">
      <c r="A66" s="3" t="s">
        <v>293</v>
      </c>
      <c r="B66" s="160" t="s">
        <v>307</v>
      </c>
      <c r="C66" s="160"/>
      <c r="D66" s="160"/>
      <c r="E66" s="160"/>
      <c r="F66" s="160"/>
      <c r="G66" s="160"/>
      <c r="H66" s="160"/>
      <c r="I66" s="160"/>
      <c r="J66" s="160"/>
      <c r="K66" s="160"/>
      <c r="L66" s="160"/>
      <c r="M66" s="160"/>
      <c r="N66" s="160"/>
      <c r="O66" s="160"/>
      <c r="P66" s="160"/>
      <c r="Q66" s="160"/>
      <c r="R66" s="160"/>
      <c r="S66" s="160"/>
      <c r="T66" s="160"/>
      <c r="U66" s="160"/>
      <c r="V66" s="160"/>
    </row>
    <row r="67" spans="1:22" s="4" customFormat="1" ht="18.75" customHeight="1"/>
    <row r="68" spans="1:22" s="143" customFormat="1" ht="18.75" customHeight="1">
      <c r="A68" s="149" t="s">
        <v>308</v>
      </c>
    </row>
    <row r="69" spans="1:22" s="143" customFormat="1" ht="18.75" customHeight="1">
      <c r="A69" s="148" t="s">
        <v>61</v>
      </c>
    </row>
    <row r="70" spans="1:22" s="4" customFormat="1" ht="18.75" customHeight="1">
      <c r="A70" s="38" t="s">
        <v>281</v>
      </c>
      <c r="B70" s="160" t="s">
        <v>288</v>
      </c>
      <c r="C70" s="160"/>
      <c r="D70" s="160"/>
      <c r="E70" s="160"/>
      <c r="F70" s="160"/>
      <c r="G70" s="160"/>
      <c r="H70" s="160"/>
      <c r="I70" s="160"/>
      <c r="J70" s="160"/>
      <c r="K70" s="160"/>
      <c r="L70" s="160"/>
      <c r="M70" s="160"/>
      <c r="N70" s="160"/>
      <c r="O70" s="160"/>
      <c r="P70" s="160"/>
      <c r="Q70" s="160"/>
      <c r="R70" s="160"/>
      <c r="S70" s="160"/>
      <c r="T70" s="160"/>
      <c r="U70" s="160"/>
      <c r="V70" s="160"/>
    </row>
    <row r="71" spans="1:22" s="4" customFormat="1" ht="39" customHeight="1">
      <c r="A71" s="3" t="s">
        <v>289</v>
      </c>
      <c r="B71" s="160" t="s">
        <v>309</v>
      </c>
      <c r="C71" s="160"/>
      <c r="D71" s="160"/>
      <c r="E71" s="160"/>
      <c r="F71" s="160"/>
      <c r="G71" s="160"/>
      <c r="H71" s="160"/>
      <c r="I71" s="160"/>
      <c r="J71" s="160"/>
      <c r="K71" s="160"/>
      <c r="L71" s="160"/>
      <c r="M71" s="160"/>
      <c r="N71" s="160"/>
      <c r="O71" s="160"/>
      <c r="P71" s="160"/>
      <c r="Q71" s="160"/>
      <c r="R71" s="160"/>
      <c r="S71" s="160"/>
      <c r="T71" s="160"/>
      <c r="U71" s="160"/>
      <c r="V71" s="160"/>
    </row>
    <row r="72" spans="1:22" s="4" customFormat="1" ht="59.25" customHeight="1">
      <c r="A72" s="3" t="s">
        <v>291</v>
      </c>
      <c r="B72" s="160" t="s">
        <v>310</v>
      </c>
      <c r="C72" s="160"/>
      <c r="D72" s="160"/>
      <c r="E72" s="160"/>
      <c r="F72" s="160"/>
      <c r="G72" s="160"/>
      <c r="H72" s="160"/>
      <c r="I72" s="160"/>
      <c r="J72" s="160"/>
      <c r="K72" s="160"/>
      <c r="L72" s="160"/>
      <c r="M72" s="160"/>
      <c r="N72" s="160"/>
      <c r="O72" s="160"/>
      <c r="P72" s="160"/>
      <c r="Q72" s="160"/>
      <c r="R72" s="160"/>
      <c r="S72" s="160"/>
      <c r="T72" s="160"/>
      <c r="U72" s="160"/>
      <c r="V72" s="160"/>
    </row>
    <row r="73" spans="1:22" ht="18.75" customHeight="1">
      <c r="A73" s="143" t="s">
        <v>311</v>
      </c>
    </row>
    <row r="74" spans="1:22" s="4" customFormat="1" ht="18.75" customHeight="1">
      <c r="A74" s="3" t="s">
        <v>292</v>
      </c>
      <c r="B74" s="160" t="s">
        <v>312</v>
      </c>
      <c r="C74" s="160"/>
      <c r="D74" s="160"/>
      <c r="E74" s="160"/>
      <c r="F74" s="160"/>
      <c r="G74" s="160"/>
      <c r="H74" s="160"/>
      <c r="I74" s="160"/>
      <c r="J74" s="160"/>
      <c r="K74" s="160"/>
      <c r="L74" s="160"/>
      <c r="M74" s="160"/>
      <c r="N74" s="160"/>
      <c r="O74" s="160"/>
      <c r="P74" s="160"/>
      <c r="Q74" s="160"/>
      <c r="R74" s="160"/>
      <c r="S74" s="160"/>
      <c r="T74" s="160"/>
      <c r="U74" s="160"/>
      <c r="V74" s="160"/>
    </row>
    <row r="75" spans="1:22" ht="18.75" customHeight="1">
      <c r="A75" s="143" t="s">
        <v>313</v>
      </c>
    </row>
    <row r="76" spans="1:22" s="4" customFormat="1" ht="37.5" customHeight="1">
      <c r="A76" s="3" t="s">
        <v>293</v>
      </c>
      <c r="B76" s="160" t="s">
        <v>314</v>
      </c>
      <c r="C76" s="160"/>
      <c r="D76" s="160"/>
      <c r="E76" s="160"/>
      <c r="F76" s="160"/>
      <c r="G76" s="160"/>
      <c r="H76" s="160"/>
      <c r="I76" s="160"/>
      <c r="J76" s="160"/>
      <c r="K76" s="160"/>
      <c r="L76" s="160"/>
      <c r="M76" s="160"/>
      <c r="N76" s="160"/>
      <c r="O76" s="160"/>
      <c r="P76" s="160"/>
      <c r="Q76" s="160"/>
      <c r="R76" s="160"/>
      <c r="S76" s="160"/>
      <c r="T76" s="160"/>
      <c r="U76" s="160"/>
      <c r="V76" s="160"/>
    </row>
    <row r="78" spans="1:22" s="143" customFormat="1" ht="18.75" customHeight="1">
      <c r="A78" s="149" t="s">
        <v>315</v>
      </c>
      <c r="B78" s="150"/>
      <c r="C78" s="150"/>
      <c r="D78" s="150"/>
      <c r="E78" s="150"/>
      <c r="F78" s="150"/>
      <c r="G78" s="150"/>
      <c r="H78" s="150"/>
      <c r="I78" s="150"/>
      <c r="J78" s="150"/>
      <c r="K78" s="150"/>
      <c r="L78" s="150"/>
      <c r="M78" s="150"/>
      <c r="N78" s="150"/>
      <c r="O78" s="150"/>
      <c r="P78" s="150"/>
      <c r="Q78" s="150"/>
      <c r="R78" s="150"/>
      <c r="S78" s="150"/>
      <c r="T78" s="150"/>
      <c r="U78" s="150"/>
      <c r="V78" s="150"/>
    </row>
    <row r="79" spans="1:22" s="143" customFormat="1" ht="18.75" customHeight="1">
      <c r="A79" s="148" t="s">
        <v>61</v>
      </c>
    </row>
    <row r="80" spans="1:22" s="4" customFormat="1" ht="18.75" customHeight="1">
      <c r="A80" s="38" t="s">
        <v>281</v>
      </c>
      <c r="B80" s="160" t="s">
        <v>288</v>
      </c>
      <c r="C80" s="160"/>
      <c r="D80" s="160"/>
      <c r="E80" s="160"/>
      <c r="F80" s="160"/>
      <c r="G80" s="160"/>
      <c r="H80" s="160"/>
      <c r="I80" s="160"/>
      <c r="J80" s="160"/>
      <c r="K80" s="160"/>
      <c r="L80" s="160"/>
      <c r="M80" s="160"/>
      <c r="N80" s="160"/>
      <c r="O80" s="160"/>
      <c r="P80" s="160"/>
      <c r="Q80" s="160"/>
      <c r="R80" s="160"/>
      <c r="S80" s="160"/>
      <c r="T80" s="160"/>
      <c r="U80" s="160"/>
      <c r="V80" s="160"/>
    </row>
    <row r="81" spans="1:22" s="4" customFormat="1" ht="18.75" customHeight="1">
      <c r="A81" s="3" t="s">
        <v>289</v>
      </c>
      <c r="B81" s="160" t="s">
        <v>316</v>
      </c>
      <c r="C81" s="160"/>
      <c r="D81" s="160"/>
      <c r="E81" s="160"/>
      <c r="F81" s="160"/>
      <c r="G81" s="160"/>
      <c r="H81" s="160"/>
      <c r="I81" s="160"/>
      <c r="J81" s="160"/>
      <c r="K81" s="160"/>
      <c r="L81" s="160"/>
      <c r="M81" s="160"/>
      <c r="N81" s="160"/>
      <c r="O81" s="160"/>
      <c r="P81" s="160"/>
      <c r="Q81" s="160"/>
      <c r="R81" s="160"/>
      <c r="S81" s="160"/>
      <c r="T81" s="160"/>
      <c r="U81" s="160"/>
      <c r="V81" s="160"/>
    </row>
    <row r="82" spans="1:22" s="4" customFormat="1" ht="33.950000000000003" customHeight="1">
      <c r="A82" s="3" t="s">
        <v>291</v>
      </c>
      <c r="B82" s="160" t="s">
        <v>317</v>
      </c>
      <c r="C82" s="160"/>
      <c r="D82" s="160"/>
      <c r="E82" s="160"/>
      <c r="F82" s="160"/>
      <c r="G82" s="160"/>
      <c r="H82" s="160"/>
      <c r="I82" s="160"/>
      <c r="J82" s="160"/>
      <c r="K82" s="160"/>
      <c r="L82" s="160"/>
      <c r="M82" s="160"/>
      <c r="N82" s="160"/>
      <c r="O82" s="160"/>
      <c r="P82" s="160"/>
      <c r="Q82" s="160"/>
      <c r="R82" s="160"/>
      <c r="S82" s="160"/>
      <c r="T82" s="160"/>
      <c r="U82" s="160"/>
      <c r="V82" s="160"/>
    </row>
    <row r="83" spans="1:22" s="4" customFormat="1" ht="18.75" customHeight="1">
      <c r="A83" s="3" t="s">
        <v>292</v>
      </c>
      <c r="B83" s="160" t="s">
        <v>318</v>
      </c>
      <c r="C83" s="160"/>
      <c r="D83" s="160"/>
      <c r="E83" s="160"/>
      <c r="F83" s="160"/>
      <c r="G83" s="160"/>
      <c r="H83" s="160"/>
      <c r="I83" s="160"/>
      <c r="J83" s="160"/>
      <c r="K83" s="160"/>
      <c r="L83" s="160"/>
      <c r="M83" s="160"/>
      <c r="N83" s="160"/>
      <c r="O83" s="160"/>
      <c r="P83" s="160"/>
      <c r="Q83" s="160"/>
      <c r="R83" s="160"/>
      <c r="S83" s="160"/>
      <c r="T83" s="160"/>
      <c r="U83" s="160"/>
      <c r="V83" s="160"/>
    </row>
    <row r="84" spans="1:22" ht="18.75" customHeight="1">
      <c r="B84" s="151"/>
    </row>
  </sheetData>
  <sheetProtection algorithmName="SHA-512" hashValue="clv24jH/i1qkyVh3ED9ElBqmmlYYASN5RvXjeBfk/J4XSeiLSmng1qsY8EyYxcfOs9Y1ZXX4jsQF7pQXg+KLHw==" saltValue="H7HF9Rto3Cb1yG3SqXk2Sw==" spinCount="100000" sheet="1" objects="1" scenarios="1"/>
  <mergeCells count="59">
    <mergeCell ref="B14:V14"/>
    <mergeCell ref="O1:V1"/>
    <mergeCell ref="B40:V40"/>
    <mergeCell ref="B15:V15"/>
    <mergeCell ref="B16:V16"/>
    <mergeCell ref="B32:V32"/>
    <mergeCell ref="B33:V33"/>
    <mergeCell ref="B34:V34"/>
    <mergeCell ref="B35:V35"/>
    <mergeCell ref="B19:V19"/>
    <mergeCell ref="B20:V20"/>
    <mergeCell ref="B38:V38"/>
    <mergeCell ref="B39:V39"/>
    <mergeCell ref="A2:V2"/>
    <mergeCell ref="A3:V3"/>
    <mergeCell ref="A4:V4"/>
    <mergeCell ref="B41:V41"/>
    <mergeCell ref="B43:V43"/>
    <mergeCell ref="B42:V42"/>
    <mergeCell ref="B55:V55"/>
    <mergeCell ref="B47:V47"/>
    <mergeCell ref="B48:V48"/>
    <mergeCell ref="B49:V49"/>
    <mergeCell ref="B50:V50"/>
    <mergeCell ref="B51:V51"/>
    <mergeCell ref="B52:V52"/>
    <mergeCell ref="B53:V53"/>
    <mergeCell ref="B54:V54"/>
    <mergeCell ref="B56:V56"/>
    <mergeCell ref="B74:V74"/>
    <mergeCell ref="B60:V60"/>
    <mergeCell ref="B62:V62"/>
    <mergeCell ref="B64:V64"/>
    <mergeCell ref="B65:V65"/>
    <mergeCell ref="B66:V66"/>
    <mergeCell ref="B70:V70"/>
    <mergeCell ref="B71:V71"/>
    <mergeCell ref="B72:V72"/>
    <mergeCell ref="A6:V6"/>
    <mergeCell ref="A7:V7"/>
    <mergeCell ref="B13:V13"/>
    <mergeCell ref="B11:V11"/>
    <mergeCell ref="B12:V12"/>
    <mergeCell ref="B76:V76"/>
    <mergeCell ref="B80:V80"/>
    <mergeCell ref="B81:V81"/>
    <mergeCell ref="B82:V82"/>
    <mergeCell ref="B83:V83"/>
    <mergeCell ref="B21:V21"/>
    <mergeCell ref="B22:V22"/>
    <mergeCell ref="B25:V25"/>
    <mergeCell ref="B26:V26"/>
    <mergeCell ref="B27:V27"/>
    <mergeCell ref="B28:G28"/>
    <mergeCell ref="H28:V28"/>
    <mergeCell ref="B29:E29"/>
    <mergeCell ref="F29:K29"/>
    <mergeCell ref="L29:O29"/>
    <mergeCell ref="P29:V29"/>
  </mergeCells>
  <phoneticPr fontId="2"/>
  <dataValidations count="1">
    <dataValidation type="list" allowBlank="1" showInputMessage="1" showErrorMessage="1" sqref="A60 A80 A70 A32:A35 A38 A47 A11:A16 A19 A25:A26" xr:uid="{3AF92292-1069-4EB2-9C0C-F225657D8C55}">
      <formula1>"□,☑,■"</formula1>
    </dataValidation>
  </dataValidations>
  <pageMargins left="0.70866141732283472" right="0.70866141732283472" top="0.74803149606299213" bottom="0.74803149606299213" header="0.31496062992125984" footer="0.31496062992125984"/>
  <pageSetup paperSize="9" scale="84" fitToWidth="0" fitToHeight="0" orientation="portrait" r:id="rId1"/>
  <rowBreaks count="2" manualBreakCount="2">
    <brk id="30" max="16383" man="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N72"/>
  <sheetViews>
    <sheetView view="pageBreakPreview" zoomScaleNormal="85" zoomScaleSheetLayoutView="100" workbookViewId="0">
      <selection activeCell="S23" sqref="S23"/>
    </sheetView>
  </sheetViews>
  <sheetFormatPr defaultColWidth="3.125" defaultRowHeight="14.25"/>
  <cols>
    <col min="1" max="1" width="3.125" style="4" customWidth="1"/>
    <col min="2" max="6" width="3.125" style="4"/>
    <col min="7" max="7" width="3.375" style="4" bestFit="1" customWidth="1"/>
    <col min="8" max="27" width="3.125" style="4"/>
    <col min="28" max="28" width="0.875" style="4" customWidth="1"/>
    <col min="29" max="16384" width="3.125" style="4"/>
  </cols>
  <sheetData>
    <row r="1" spans="1:40">
      <c r="A1" s="4" t="s">
        <v>258</v>
      </c>
    </row>
    <row r="3" spans="1:40" ht="30" customHeight="1">
      <c r="A3" s="155" t="s">
        <v>188</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row>
    <row r="4" spans="1:40" ht="20.25" customHeight="1">
      <c r="R4" s="249" t="str">
        <f>IF(作成日="","",作成日)</f>
        <v/>
      </c>
      <c r="S4" s="249"/>
      <c r="T4" s="249"/>
      <c r="U4" s="249"/>
      <c r="V4" s="249"/>
      <c r="W4" s="249"/>
      <c r="X4" s="249"/>
      <c r="Y4" s="249"/>
      <c r="Z4" s="249"/>
      <c r="AA4" s="249"/>
      <c r="AN4" s="3"/>
    </row>
    <row r="5" spans="1:40" ht="20.25" customHeight="1">
      <c r="R5" s="250" t="s">
        <v>189</v>
      </c>
      <c r="S5" s="250"/>
      <c r="T5" s="250"/>
      <c r="U5" s="250"/>
      <c r="V5" s="251" t="str">
        <f>IF(支援機関名="","",支援機関名)</f>
        <v/>
      </c>
      <c r="W5" s="251"/>
      <c r="X5" s="251"/>
      <c r="Y5" s="251"/>
      <c r="Z5" s="251"/>
      <c r="AA5" s="251"/>
      <c r="AN5" s="3"/>
    </row>
    <row r="6" spans="1:40" ht="20.25" customHeight="1">
      <c r="R6" s="250" t="s">
        <v>190</v>
      </c>
      <c r="S6" s="250"/>
      <c r="T6" s="250"/>
      <c r="U6" s="250"/>
      <c r="V6" s="251" t="str">
        <f>IF(支援担当者氏名="","",支援担当者氏名)</f>
        <v/>
      </c>
      <c r="W6" s="251"/>
      <c r="X6" s="251"/>
      <c r="Y6" s="251"/>
      <c r="Z6" s="251"/>
      <c r="AA6" s="251"/>
      <c r="AN6" s="3"/>
    </row>
    <row r="7" spans="1:40" ht="14.25" customHeight="1">
      <c r="A7" s="4" t="s">
        <v>191</v>
      </c>
      <c r="R7" s="81"/>
      <c r="S7" s="81"/>
      <c r="T7" s="81"/>
      <c r="U7" s="81"/>
      <c r="V7" s="81"/>
      <c r="W7" s="81"/>
      <c r="X7" s="81"/>
      <c r="Y7" s="81"/>
      <c r="Z7" s="81"/>
      <c r="AA7" s="81"/>
      <c r="AN7" s="3"/>
    </row>
    <row r="8" spans="1:40" ht="19.5" customHeight="1">
      <c r="B8" s="247" t="s">
        <v>193</v>
      </c>
      <c r="C8" s="247"/>
      <c r="D8" s="247"/>
      <c r="E8" s="247"/>
      <c r="F8" s="247"/>
      <c r="G8" s="248" t="str">
        <f>IF(名称="","",名称)</f>
        <v/>
      </c>
      <c r="H8" s="248"/>
      <c r="I8" s="248"/>
      <c r="J8" s="248"/>
      <c r="K8" s="248"/>
      <c r="L8" s="248"/>
      <c r="M8" s="248"/>
      <c r="N8" s="248"/>
      <c r="O8" s="248"/>
      <c r="P8" s="248"/>
      <c r="Q8" s="248"/>
      <c r="R8" s="248"/>
      <c r="S8" s="248"/>
      <c r="T8" s="248"/>
      <c r="U8" s="248"/>
      <c r="V8" s="248"/>
      <c r="W8" s="248"/>
      <c r="X8" s="248"/>
      <c r="Y8" s="248"/>
      <c r="Z8" s="248"/>
      <c r="AA8" s="248"/>
      <c r="AN8" s="3"/>
    </row>
    <row r="9" spans="1:40" ht="19.5" customHeight="1">
      <c r="B9" s="247" t="s">
        <v>12</v>
      </c>
      <c r="C9" s="247"/>
      <c r="D9" s="247"/>
      <c r="E9" s="247"/>
      <c r="F9" s="247"/>
      <c r="G9" s="253" t="s">
        <v>8</v>
      </c>
      <c r="H9" s="253"/>
      <c r="I9" s="248" t="str">
        <f>IF(代表者役職="","",代表者役職)</f>
        <v/>
      </c>
      <c r="J9" s="248"/>
      <c r="K9" s="248"/>
      <c r="L9" s="248"/>
      <c r="M9" s="248"/>
      <c r="N9" s="248"/>
      <c r="O9" s="248"/>
      <c r="P9" s="253" t="s">
        <v>194</v>
      </c>
      <c r="Q9" s="253"/>
      <c r="R9" s="253"/>
      <c r="S9" s="254" t="str">
        <f>IF(代表者氏名="","",代表者氏名)</f>
        <v/>
      </c>
      <c r="T9" s="254"/>
      <c r="U9" s="254"/>
      <c r="V9" s="254"/>
      <c r="W9" s="254"/>
      <c r="X9" s="254"/>
      <c r="Y9" s="254"/>
      <c r="Z9" s="254"/>
      <c r="AA9" s="254"/>
      <c r="AN9" s="3"/>
    </row>
    <row r="10" spans="1:40" ht="19.5" customHeight="1">
      <c r="B10" s="247" t="s">
        <v>0</v>
      </c>
      <c r="C10" s="247"/>
      <c r="D10" s="247"/>
      <c r="E10" s="247"/>
      <c r="F10" s="247"/>
      <c r="G10" s="253" t="s">
        <v>192</v>
      </c>
      <c r="H10" s="253"/>
      <c r="I10" s="252" t="str">
        <f>IF(郵便番号="","",郵便番号)</f>
        <v/>
      </c>
      <c r="J10" s="252"/>
      <c r="K10" s="252"/>
      <c r="L10" s="252"/>
      <c r="M10" s="252"/>
      <c r="N10" s="252"/>
      <c r="O10" s="252"/>
      <c r="P10" s="252"/>
      <c r="Q10" s="252"/>
      <c r="R10" s="252"/>
      <c r="S10" s="252"/>
      <c r="T10" s="252"/>
      <c r="U10" s="252"/>
      <c r="V10" s="252"/>
      <c r="W10" s="252"/>
      <c r="X10" s="252"/>
      <c r="Y10" s="252"/>
      <c r="Z10" s="252"/>
      <c r="AA10" s="252"/>
      <c r="AN10" s="3"/>
    </row>
    <row r="11" spans="1:40" ht="19.5" customHeight="1">
      <c r="B11" s="247"/>
      <c r="C11" s="247"/>
      <c r="D11" s="247"/>
      <c r="E11" s="247"/>
      <c r="F11" s="247"/>
      <c r="G11" s="252" t="str">
        <f>IF(住所="","",住所)</f>
        <v/>
      </c>
      <c r="H11" s="252"/>
      <c r="I11" s="252"/>
      <c r="J11" s="252"/>
      <c r="K11" s="252"/>
      <c r="L11" s="252"/>
      <c r="M11" s="252"/>
      <c r="N11" s="252"/>
      <c r="O11" s="252"/>
      <c r="P11" s="252"/>
      <c r="Q11" s="252"/>
      <c r="R11" s="252"/>
      <c r="S11" s="252"/>
      <c r="T11" s="252"/>
      <c r="U11" s="252"/>
      <c r="V11" s="252"/>
      <c r="W11" s="252"/>
      <c r="X11" s="252"/>
      <c r="Y11" s="252"/>
      <c r="Z11" s="252"/>
      <c r="AA11" s="252"/>
      <c r="AN11" s="3"/>
    </row>
    <row r="12" spans="1:40" ht="19.5" customHeight="1">
      <c r="B12" s="247"/>
      <c r="C12" s="247"/>
      <c r="D12" s="247"/>
      <c r="E12" s="247"/>
      <c r="F12" s="247"/>
      <c r="G12" s="252"/>
      <c r="H12" s="252"/>
      <c r="I12" s="252"/>
      <c r="J12" s="252"/>
      <c r="K12" s="252"/>
      <c r="L12" s="252"/>
      <c r="M12" s="252"/>
      <c r="N12" s="252"/>
      <c r="O12" s="252"/>
      <c r="P12" s="252"/>
      <c r="Q12" s="252"/>
      <c r="R12" s="252"/>
      <c r="S12" s="252"/>
      <c r="T12" s="252"/>
      <c r="U12" s="252"/>
      <c r="V12" s="252"/>
      <c r="W12" s="252"/>
      <c r="X12" s="252"/>
      <c r="Y12" s="252"/>
      <c r="Z12" s="252"/>
      <c r="AA12" s="252"/>
      <c r="AN12" s="3"/>
    </row>
    <row r="13" spans="1:40" ht="19.5" customHeight="1">
      <c r="B13" s="247" t="s">
        <v>60</v>
      </c>
      <c r="C13" s="247"/>
      <c r="D13" s="247"/>
      <c r="E13" s="247"/>
      <c r="F13" s="247"/>
      <c r="G13" s="248" t="str">
        <f>IF(電話番号="","",電話番号)</f>
        <v/>
      </c>
      <c r="H13" s="248"/>
      <c r="I13" s="248"/>
      <c r="J13" s="248"/>
      <c r="K13" s="248"/>
      <c r="L13" s="248"/>
      <c r="M13" s="248"/>
      <c r="N13" s="248"/>
      <c r="O13" s="248"/>
      <c r="P13" s="248"/>
      <c r="Q13" s="248"/>
      <c r="R13" s="248"/>
      <c r="S13" s="248"/>
      <c r="T13" s="248"/>
      <c r="U13" s="248"/>
      <c r="V13" s="248"/>
      <c r="W13" s="248"/>
      <c r="X13" s="248"/>
      <c r="Y13" s="248"/>
      <c r="Z13" s="248"/>
      <c r="AA13" s="248"/>
      <c r="AN13" s="3"/>
    </row>
    <row r="14" spans="1:40" ht="19.5" customHeight="1">
      <c r="B14" s="247" t="s">
        <v>53</v>
      </c>
      <c r="C14" s="247"/>
      <c r="D14" s="247"/>
      <c r="E14" s="247"/>
      <c r="F14" s="247"/>
      <c r="G14" s="255"/>
      <c r="H14" s="255"/>
      <c r="I14" s="255"/>
      <c r="J14" s="255"/>
      <c r="K14" s="255"/>
      <c r="L14" s="255"/>
      <c r="M14" s="255"/>
      <c r="N14" s="255"/>
      <c r="O14" s="255"/>
      <c r="P14" s="255"/>
      <c r="Q14" s="255"/>
      <c r="R14" s="255"/>
      <c r="S14" s="255"/>
      <c r="T14" s="255"/>
      <c r="U14" s="255"/>
      <c r="V14" s="255"/>
      <c r="W14" s="255"/>
      <c r="X14" s="255"/>
      <c r="Y14" s="255"/>
      <c r="Z14" s="255"/>
      <c r="AA14" s="255"/>
      <c r="AN14" s="3"/>
    </row>
    <row r="15" spans="1:40" ht="19.5" customHeight="1">
      <c r="B15" s="247"/>
      <c r="C15" s="247"/>
      <c r="D15" s="247"/>
      <c r="E15" s="247"/>
      <c r="F15" s="247"/>
      <c r="G15" s="255"/>
      <c r="H15" s="255"/>
      <c r="I15" s="255"/>
      <c r="J15" s="255"/>
      <c r="K15" s="255"/>
      <c r="L15" s="255"/>
      <c r="M15" s="255"/>
      <c r="N15" s="255"/>
      <c r="O15" s="255"/>
      <c r="P15" s="255"/>
      <c r="Q15" s="255"/>
      <c r="R15" s="255"/>
      <c r="S15" s="255"/>
      <c r="T15" s="255"/>
      <c r="U15" s="255"/>
      <c r="V15" s="255"/>
      <c r="W15" s="255"/>
      <c r="X15" s="255"/>
      <c r="Y15" s="255"/>
      <c r="Z15" s="255"/>
      <c r="AA15" s="255"/>
      <c r="AN15" s="3"/>
    </row>
    <row r="16" spans="1:40" ht="19.5" customHeight="1">
      <c r="B16" s="247"/>
      <c r="C16" s="247"/>
      <c r="D16" s="247"/>
      <c r="E16" s="247"/>
      <c r="F16" s="247"/>
      <c r="G16" s="255"/>
      <c r="H16" s="255"/>
      <c r="I16" s="255"/>
      <c r="J16" s="255"/>
      <c r="K16" s="255"/>
      <c r="L16" s="255"/>
      <c r="M16" s="255"/>
      <c r="N16" s="255"/>
      <c r="O16" s="255"/>
      <c r="P16" s="255"/>
      <c r="Q16" s="255"/>
      <c r="R16" s="255"/>
      <c r="S16" s="255"/>
      <c r="T16" s="255"/>
      <c r="U16" s="255"/>
      <c r="V16" s="255"/>
      <c r="W16" s="255"/>
      <c r="X16" s="255"/>
      <c r="Y16" s="255"/>
      <c r="Z16" s="255"/>
      <c r="AA16" s="255"/>
      <c r="AN16" s="3"/>
    </row>
    <row r="17" spans="1:40" ht="19.5" customHeight="1">
      <c r="B17" s="247"/>
      <c r="C17" s="247"/>
      <c r="D17" s="247"/>
      <c r="E17" s="247"/>
      <c r="F17" s="247"/>
      <c r="G17" s="255"/>
      <c r="H17" s="255"/>
      <c r="I17" s="255"/>
      <c r="J17" s="255"/>
      <c r="K17" s="255"/>
      <c r="L17" s="255"/>
      <c r="M17" s="255"/>
      <c r="N17" s="255"/>
      <c r="O17" s="255"/>
      <c r="P17" s="255"/>
      <c r="Q17" s="255"/>
      <c r="R17" s="255"/>
      <c r="S17" s="255"/>
      <c r="T17" s="255"/>
      <c r="U17" s="255"/>
      <c r="V17" s="255"/>
      <c r="W17" s="255"/>
      <c r="X17" s="255"/>
      <c r="Y17" s="255"/>
      <c r="Z17" s="255"/>
      <c r="AA17" s="255"/>
      <c r="AN17" s="3"/>
    </row>
    <row r="18" spans="1:40" ht="19.5" customHeight="1">
      <c r="B18" s="247"/>
      <c r="C18" s="247"/>
      <c r="D18" s="247"/>
      <c r="E18" s="247"/>
      <c r="F18" s="247"/>
      <c r="G18" s="255"/>
      <c r="H18" s="255"/>
      <c r="I18" s="255"/>
      <c r="J18" s="255"/>
      <c r="K18" s="255"/>
      <c r="L18" s="255"/>
      <c r="M18" s="255"/>
      <c r="N18" s="255"/>
      <c r="O18" s="255"/>
      <c r="P18" s="255"/>
      <c r="Q18" s="255"/>
      <c r="R18" s="255"/>
      <c r="S18" s="255"/>
      <c r="T18" s="255"/>
      <c r="U18" s="255"/>
      <c r="V18" s="255"/>
      <c r="W18" s="255"/>
      <c r="X18" s="255"/>
      <c r="Y18" s="255"/>
      <c r="Z18" s="255"/>
      <c r="AA18" s="255"/>
      <c r="AN18" s="3"/>
    </row>
    <row r="19" spans="1:40" ht="19.5" customHeight="1">
      <c r="B19" s="247"/>
      <c r="C19" s="247"/>
      <c r="D19" s="247"/>
      <c r="E19" s="247"/>
      <c r="F19" s="247"/>
      <c r="G19" s="255"/>
      <c r="H19" s="255"/>
      <c r="I19" s="255"/>
      <c r="J19" s="255"/>
      <c r="K19" s="255"/>
      <c r="L19" s="255"/>
      <c r="M19" s="255"/>
      <c r="N19" s="255"/>
      <c r="O19" s="255"/>
      <c r="P19" s="255"/>
      <c r="Q19" s="255"/>
      <c r="R19" s="255"/>
      <c r="S19" s="255"/>
      <c r="T19" s="255"/>
      <c r="U19" s="255"/>
      <c r="V19" s="255"/>
      <c r="W19" s="255"/>
      <c r="X19" s="255"/>
      <c r="Y19" s="255"/>
      <c r="Z19" s="255"/>
      <c r="AA19" s="255"/>
      <c r="AN19" s="3"/>
    </row>
    <row r="20" spans="1:40" ht="19.5" customHeight="1">
      <c r="B20" s="247"/>
      <c r="C20" s="247"/>
      <c r="D20" s="247"/>
      <c r="E20" s="247"/>
      <c r="F20" s="247"/>
      <c r="G20" s="255"/>
      <c r="H20" s="255"/>
      <c r="I20" s="255"/>
      <c r="J20" s="255"/>
      <c r="K20" s="255"/>
      <c r="L20" s="255"/>
      <c r="M20" s="255"/>
      <c r="N20" s="255"/>
      <c r="O20" s="255"/>
      <c r="P20" s="255"/>
      <c r="Q20" s="255"/>
      <c r="R20" s="255"/>
      <c r="S20" s="255"/>
      <c r="T20" s="255"/>
      <c r="U20" s="255"/>
      <c r="V20" s="255"/>
      <c r="W20" s="255"/>
      <c r="X20" s="255"/>
      <c r="Y20" s="255"/>
      <c r="Z20" s="255"/>
      <c r="AA20" s="255"/>
      <c r="AN20" s="3"/>
    </row>
    <row r="21" spans="1:40" ht="19.5" customHeight="1">
      <c r="B21" s="247"/>
      <c r="C21" s="247"/>
      <c r="D21" s="247"/>
      <c r="E21" s="247"/>
      <c r="F21" s="247"/>
      <c r="G21" s="255"/>
      <c r="H21" s="255"/>
      <c r="I21" s="255"/>
      <c r="J21" s="255"/>
      <c r="K21" s="255"/>
      <c r="L21" s="255"/>
      <c r="M21" s="255"/>
      <c r="N21" s="255"/>
      <c r="O21" s="255"/>
      <c r="P21" s="255"/>
      <c r="Q21" s="255"/>
      <c r="R21" s="255"/>
      <c r="S21" s="255"/>
      <c r="T21" s="255"/>
      <c r="U21" s="255"/>
      <c r="V21" s="255"/>
      <c r="W21" s="255"/>
      <c r="X21" s="255"/>
      <c r="Y21" s="255"/>
      <c r="Z21" s="255"/>
      <c r="AA21" s="255"/>
      <c r="AN21" s="3"/>
    </row>
    <row r="22" spans="1:40" ht="14.25" customHeight="1">
      <c r="R22" s="81"/>
      <c r="S22" s="81"/>
      <c r="T22" s="81"/>
      <c r="U22" s="81"/>
      <c r="V22" s="81"/>
      <c r="W22" s="81"/>
      <c r="X22" s="81"/>
      <c r="Y22" s="81"/>
      <c r="Z22" s="81"/>
      <c r="AA22" s="81"/>
      <c r="AN22" s="3"/>
    </row>
    <row r="23" spans="1:40">
      <c r="A23" s="4" t="s">
        <v>195</v>
      </c>
    </row>
    <row r="24" spans="1:40">
      <c r="B24" s="4" t="s">
        <v>196</v>
      </c>
    </row>
    <row r="25" spans="1:40" ht="19.5" customHeight="1">
      <c r="B25" s="75"/>
      <c r="C25" s="257" t="s">
        <v>197</v>
      </c>
      <c r="D25" s="258"/>
      <c r="E25" s="258"/>
      <c r="F25" s="258"/>
      <c r="G25" s="258"/>
      <c r="H25" s="259"/>
      <c r="I25" s="76"/>
      <c r="J25" s="75"/>
      <c r="K25" s="260" t="s">
        <v>67</v>
      </c>
      <c r="L25" s="261"/>
      <c r="M25" s="261"/>
      <c r="N25" s="261"/>
      <c r="O25" s="261"/>
      <c r="P25" s="261"/>
      <c r="Q25" s="262"/>
      <c r="R25" s="77"/>
      <c r="S25" s="75"/>
      <c r="T25" s="260" t="s">
        <v>68</v>
      </c>
      <c r="U25" s="261"/>
      <c r="V25" s="261"/>
      <c r="W25" s="261"/>
      <c r="X25" s="261"/>
      <c r="Y25" s="261"/>
      <c r="Z25" s="261"/>
      <c r="AA25" s="262"/>
      <c r="AB25" s="79"/>
    </row>
    <row r="26" spans="1:40" ht="19.5" customHeight="1">
      <c r="B26" s="75"/>
      <c r="C26" s="257" t="s">
        <v>198</v>
      </c>
      <c r="D26" s="258"/>
      <c r="E26" s="258"/>
      <c r="F26" s="258"/>
      <c r="G26" s="258"/>
      <c r="H26" s="259"/>
      <c r="I26" s="76"/>
      <c r="J26" s="75"/>
      <c r="K26" s="260" t="s">
        <v>69</v>
      </c>
      <c r="L26" s="261"/>
      <c r="M26" s="261"/>
      <c r="N26" s="261"/>
      <c r="O26" s="261"/>
      <c r="P26" s="261"/>
      <c r="Q26" s="262"/>
      <c r="R26" s="77"/>
      <c r="S26" s="75"/>
      <c r="T26" s="260" t="s">
        <v>199</v>
      </c>
      <c r="U26" s="261"/>
      <c r="V26" s="261"/>
      <c r="W26" s="261"/>
      <c r="X26" s="261"/>
      <c r="Y26" s="261"/>
      <c r="Z26" s="261"/>
      <c r="AA26" s="262"/>
    </row>
    <row r="27" spans="1:40" ht="19.5" customHeight="1">
      <c r="B27" s="78"/>
      <c r="C27" s="78"/>
      <c r="D27" s="78"/>
      <c r="E27" s="79"/>
      <c r="F27" s="79"/>
      <c r="G27" s="79"/>
      <c r="H27" s="79"/>
      <c r="I27" s="79"/>
      <c r="J27" s="79"/>
      <c r="K27" s="79"/>
      <c r="L27" s="79"/>
      <c r="M27" s="79"/>
      <c r="N27" s="79"/>
      <c r="O27" s="79"/>
      <c r="P27" s="79"/>
      <c r="Q27" s="79"/>
      <c r="R27" s="79"/>
      <c r="S27" s="79"/>
      <c r="T27" s="79"/>
      <c r="U27" s="79"/>
      <c r="V27" s="79"/>
      <c r="W27" s="79"/>
      <c r="X27" s="79"/>
      <c r="Y27" s="79"/>
      <c r="Z27" s="79"/>
      <c r="AA27" s="79"/>
    </row>
    <row r="28" spans="1:40" ht="19.5" customHeight="1">
      <c r="B28" s="4" t="s">
        <v>200</v>
      </c>
      <c r="C28" s="78"/>
      <c r="D28" s="78"/>
      <c r="E28" s="80"/>
      <c r="F28" s="80"/>
      <c r="G28" s="80"/>
      <c r="H28" s="80"/>
      <c r="I28" s="80"/>
      <c r="J28" s="80"/>
      <c r="K28" s="80"/>
      <c r="L28" s="80"/>
      <c r="M28" s="80"/>
      <c r="N28" s="80"/>
      <c r="O28" s="80"/>
      <c r="P28" s="80"/>
      <c r="Q28" s="80"/>
      <c r="R28" s="80"/>
      <c r="S28" s="80"/>
      <c r="T28" s="80"/>
      <c r="U28" s="80"/>
      <c r="V28" s="80"/>
      <c r="W28" s="80"/>
      <c r="X28" s="80"/>
      <c r="Y28" s="80"/>
      <c r="Z28" s="80"/>
      <c r="AA28" s="80"/>
    </row>
    <row r="29" spans="1:40" ht="19.5" customHeight="1">
      <c r="B29" s="75"/>
      <c r="C29" s="256" t="s">
        <v>201</v>
      </c>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row>
    <row r="30" spans="1:40" ht="19.5" customHeight="1">
      <c r="B30" s="75"/>
      <c r="C30" s="256" t="s">
        <v>202</v>
      </c>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row>
    <row r="31" spans="1:40" ht="19.5" customHeight="1">
      <c r="B31" s="75"/>
      <c r="C31" s="256" t="s">
        <v>203</v>
      </c>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row>
    <row r="32" spans="1:40" ht="19.5" customHeight="1">
      <c r="B32" s="75"/>
      <c r="C32" s="256" t="s">
        <v>204</v>
      </c>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row>
    <row r="33" spans="1:27" ht="19.5" customHeight="1">
      <c r="B33" s="75"/>
      <c r="C33" s="256" t="s">
        <v>205</v>
      </c>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19.5" customHeight="1">
      <c r="B34" s="75"/>
      <c r="C34" s="256" t="s">
        <v>206</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9.5" customHeight="1">
      <c r="B35" s="75"/>
      <c r="C35" s="256" t="s">
        <v>207</v>
      </c>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row>
    <row r="36" spans="1:27" ht="30.75" customHeight="1">
      <c r="B36" s="75"/>
      <c r="C36" s="263" t="s">
        <v>208</v>
      </c>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row>
    <row r="37" spans="1:27" ht="19.5" customHeight="1">
      <c r="B37" s="75"/>
      <c r="C37" s="256" t="s">
        <v>209</v>
      </c>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row>
    <row r="38" spans="1:27" ht="19.5" customHeight="1">
      <c r="B38" s="75"/>
      <c r="C38" s="256" t="s">
        <v>210</v>
      </c>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row>
    <row r="41" spans="1:27">
      <c r="A41" s="4" t="s">
        <v>211</v>
      </c>
    </row>
    <row r="42" spans="1:27">
      <c r="B42" s="256" t="s">
        <v>212</v>
      </c>
      <c r="C42" s="256"/>
      <c r="D42" s="256"/>
      <c r="E42" s="256"/>
      <c r="F42" s="256"/>
      <c r="G42" s="256"/>
      <c r="H42" s="256"/>
      <c r="I42" s="256"/>
      <c r="J42" s="256"/>
      <c r="K42" s="256"/>
      <c r="L42" s="256"/>
      <c r="M42" s="256"/>
      <c r="N42" s="256"/>
      <c r="O42" s="256"/>
      <c r="P42" s="256"/>
      <c r="Q42" s="256"/>
      <c r="R42" s="256"/>
      <c r="S42" s="256"/>
      <c r="T42" s="264"/>
      <c r="U42" s="264"/>
      <c r="V42" s="264"/>
      <c r="W42" s="264"/>
      <c r="X42" s="264"/>
      <c r="Y42" s="264"/>
      <c r="Z42" s="264"/>
      <c r="AA42" s="264"/>
    </row>
    <row r="43" spans="1:27">
      <c r="B43" s="256" t="s">
        <v>213</v>
      </c>
      <c r="C43" s="256"/>
      <c r="D43" s="256"/>
      <c r="E43" s="256"/>
      <c r="F43" s="256"/>
      <c r="G43" s="256"/>
      <c r="H43" s="256"/>
      <c r="I43" s="256"/>
      <c r="J43" s="256"/>
      <c r="K43" s="256"/>
      <c r="L43" s="256"/>
      <c r="M43" s="256"/>
      <c r="N43" s="256"/>
      <c r="O43" s="256"/>
      <c r="P43" s="256"/>
      <c r="Q43" s="256"/>
      <c r="R43" s="256"/>
      <c r="S43" s="256"/>
      <c r="T43" s="264"/>
      <c r="U43" s="264"/>
      <c r="V43" s="264"/>
      <c r="W43" s="264"/>
      <c r="X43" s="264"/>
      <c r="Y43" s="264"/>
      <c r="Z43" s="264"/>
      <c r="AA43" s="264"/>
    </row>
    <row r="44" spans="1:27">
      <c r="B44" s="256" t="s">
        <v>214</v>
      </c>
      <c r="C44" s="256"/>
      <c r="D44" s="256"/>
      <c r="E44" s="256"/>
      <c r="F44" s="256"/>
      <c r="G44" s="256"/>
      <c r="H44" s="256"/>
      <c r="I44" s="256"/>
      <c r="J44" s="256"/>
      <c r="K44" s="256"/>
      <c r="L44" s="256"/>
      <c r="M44" s="256"/>
      <c r="N44" s="256"/>
      <c r="O44" s="256"/>
      <c r="P44" s="256"/>
      <c r="Q44" s="256"/>
      <c r="R44" s="256"/>
      <c r="S44" s="256"/>
      <c r="T44" s="264"/>
      <c r="U44" s="264"/>
      <c r="V44" s="264"/>
      <c r="W44" s="264"/>
      <c r="X44" s="264"/>
      <c r="Y44" s="264"/>
      <c r="Z44" s="264"/>
      <c r="AA44" s="264"/>
    </row>
    <row r="45" spans="1:27">
      <c r="B45" s="256" t="s">
        <v>215</v>
      </c>
      <c r="C45" s="256"/>
      <c r="D45" s="256"/>
      <c r="E45" s="256"/>
      <c r="F45" s="256"/>
      <c r="G45" s="256"/>
      <c r="H45" s="256"/>
      <c r="I45" s="256"/>
      <c r="J45" s="256"/>
      <c r="K45" s="256"/>
      <c r="L45" s="256"/>
      <c r="M45" s="256"/>
      <c r="N45" s="256"/>
      <c r="O45" s="256"/>
      <c r="P45" s="256"/>
      <c r="Q45" s="256"/>
      <c r="R45" s="256"/>
      <c r="S45" s="256"/>
      <c r="T45" s="264"/>
      <c r="U45" s="264"/>
      <c r="V45" s="264"/>
      <c r="W45" s="264"/>
      <c r="X45" s="264"/>
      <c r="Y45" s="264"/>
      <c r="Z45" s="264"/>
      <c r="AA45" s="264"/>
    </row>
    <row r="46" spans="1:27" ht="30" customHeight="1">
      <c r="B46" s="263" t="s">
        <v>216</v>
      </c>
      <c r="C46" s="256"/>
      <c r="D46" s="256"/>
      <c r="E46" s="256"/>
      <c r="F46" s="256"/>
      <c r="G46" s="256"/>
      <c r="H46" s="256"/>
      <c r="I46" s="256"/>
      <c r="J46" s="256"/>
      <c r="K46" s="256"/>
      <c r="L46" s="256"/>
      <c r="M46" s="256"/>
      <c r="N46" s="256"/>
      <c r="O46" s="256"/>
      <c r="P46" s="256"/>
      <c r="Q46" s="256"/>
      <c r="R46" s="256"/>
      <c r="S46" s="256"/>
      <c r="T46" s="264"/>
      <c r="U46" s="264"/>
      <c r="V46" s="264"/>
      <c r="W46" s="264"/>
      <c r="X46" s="264"/>
      <c r="Y46" s="264"/>
      <c r="Z46" s="264"/>
      <c r="AA46" s="264"/>
    </row>
    <row r="47" spans="1:27">
      <c r="B47" s="256" t="s">
        <v>217</v>
      </c>
      <c r="C47" s="256"/>
      <c r="D47" s="256"/>
      <c r="E47" s="256"/>
      <c r="F47" s="256"/>
      <c r="G47" s="256"/>
      <c r="H47" s="256"/>
      <c r="I47" s="256"/>
      <c r="J47" s="256"/>
      <c r="K47" s="256"/>
      <c r="L47" s="256"/>
      <c r="M47" s="256"/>
      <c r="N47" s="256"/>
      <c r="O47" s="256"/>
      <c r="P47" s="256"/>
      <c r="Q47" s="256"/>
      <c r="R47" s="256"/>
      <c r="S47" s="256"/>
      <c r="T47" s="264"/>
      <c r="U47" s="264"/>
      <c r="V47" s="264"/>
      <c r="W47" s="264"/>
      <c r="X47" s="264"/>
      <c r="Y47" s="264"/>
      <c r="Z47" s="264"/>
      <c r="AA47" s="264"/>
    </row>
    <row r="49" spans="1:27">
      <c r="A49" s="4" t="s">
        <v>218</v>
      </c>
    </row>
    <row r="50" spans="1:27">
      <c r="B50" s="4" t="s">
        <v>219</v>
      </c>
    </row>
    <row r="51" spans="1:27">
      <c r="B51" s="265"/>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7"/>
    </row>
    <row r="52" spans="1:27">
      <c r="B52" s="268"/>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70"/>
    </row>
    <row r="53" spans="1:27">
      <c r="B53" s="268"/>
      <c r="C53" s="269"/>
      <c r="D53" s="269"/>
      <c r="E53" s="269"/>
      <c r="F53" s="269"/>
      <c r="G53" s="269"/>
      <c r="H53" s="269"/>
      <c r="I53" s="269"/>
      <c r="J53" s="269"/>
      <c r="K53" s="269"/>
      <c r="L53" s="269"/>
      <c r="M53" s="269"/>
      <c r="N53" s="269"/>
      <c r="O53" s="269"/>
      <c r="P53" s="269"/>
      <c r="Q53" s="269"/>
      <c r="R53" s="269"/>
      <c r="S53" s="269"/>
      <c r="T53" s="269"/>
      <c r="U53" s="269"/>
      <c r="V53" s="269"/>
      <c r="W53" s="269"/>
      <c r="X53" s="269"/>
      <c r="Y53" s="269"/>
      <c r="Z53" s="269"/>
      <c r="AA53" s="270"/>
    </row>
    <row r="54" spans="1:27">
      <c r="B54" s="268"/>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70"/>
    </row>
    <row r="55" spans="1:27">
      <c r="B55" s="268"/>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70"/>
    </row>
    <row r="56" spans="1:27">
      <c r="B56" s="268"/>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70"/>
    </row>
    <row r="57" spans="1:27">
      <c r="B57" s="268"/>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70"/>
    </row>
    <row r="58" spans="1:27">
      <c r="B58" s="268"/>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70"/>
    </row>
    <row r="59" spans="1:27">
      <c r="B59" s="268"/>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70"/>
    </row>
    <row r="60" spans="1:27">
      <c r="B60" s="271"/>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3"/>
    </row>
    <row r="62" spans="1:27">
      <c r="B62" s="4" t="s">
        <v>220</v>
      </c>
    </row>
    <row r="63" spans="1:27">
      <c r="B63" s="265"/>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7"/>
    </row>
    <row r="64" spans="1:27">
      <c r="B64" s="268"/>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70"/>
    </row>
    <row r="65" spans="2:27">
      <c r="B65" s="268"/>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70"/>
    </row>
    <row r="66" spans="2:27">
      <c r="B66" s="268"/>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70"/>
    </row>
    <row r="67" spans="2:27">
      <c r="B67" s="268"/>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70"/>
    </row>
    <row r="68" spans="2:27">
      <c r="B68" s="268"/>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70"/>
    </row>
    <row r="69" spans="2:27">
      <c r="B69" s="268"/>
      <c r="C69" s="269"/>
      <c r="D69" s="269"/>
      <c r="E69" s="269"/>
      <c r="F69" s="269"/>
      <c r="G69" s="269"/>
      <c r="H69" s="269"/>
      <c r="I69" s="269"/>
      <c r="J69" s="269"/>
      <c r="K69" s="269"/>
      <c r="L69" s="269"/>
      <c r="M69" s="269"/>
      <c r="N69" s="269"/>
      <c r="O69" s="269"/>
      <c r="P69" s="269"/>
      <c r="Q69" s="269"/>
      <c r="R69" s="269"/>
      <c r="S69" s="269"/>
      <c r="T69" s="269"/>
      <c r="U69" s="269"/>
      <c r="V69" s="269"/>
      <c r="W69" s="269"/>
      <c r="X69" s="269"/>
      <c r="Y69" s="269"/>
      <c r="Z69" s="269"/>
      <c r="AA69" s="270"/>
    </row>
    <row r="70" spans="2:27">
      <c r="B70" s="268"/>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70"/>
    </row>
    <row r="71" spans="2:27">
      <c r="B71" s="268"/>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70"/>
    </row>
    <row r="72" spans="2:27">
      <c r="B72" s="271"/>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3"/>
    </row>
  </sheetData>
  <sheetProtection algorithmName="SHA-512" hashValue="NYiMJuzx5+VM8eSNwVwnb5PCzgeOcaJB14/iSeXm7f6GX9ML7pLMm8DtRIbuShsSGqZ9aDpXRS6/MAQC6Bs7PQ==" saltValue="QklmQYvHbnx7+83lJZ6iEQ==" spinCount="100000" sheet="1" formatCells="0"/>
  <mergeCells count="51">
    <mergeCell ref="B63:AA72"/>
    <mergeCell ref="T43:AA43"/>
    <mergeCell ref="T44:AA44"/>
    <mergeCell ref="T45:AA45"/>
    <mergeCell ref="T46:AA46"/>
    <mergeCell ref="T47:AA47"/>
    <mergeCell ref="B43:S43"/>
    <mergeCell ref="B44:S44"/>
    <mergeCell ref="B45:S45"/>
    <mergeCell ref="B46:S46"/>
    <mergeCell ref="B47:S47"/>
    <mergeCell ref="B51:AA60"/>
    <mergeCell ref="C34:AA34"/>
    <mergeCell ref="C35:AA35"/>
    <mergeCell ref="C30:AA30"/>
    <mergeCell ref="C31:AA31"/>
    <mergeCell ref="C32:AA32"/>
    <mergeCell ref="C33:AA33"/>
    <mergeCell ref="C36:AA36"/>
    <mergeCell ref="C37:AA37"/>
    <mergeCell ref="C38:AA38"/>
    <mergeCell ref="B42:S42"/>
    <mergeCell ref="T42:AA42"/>
    <mergeCell ref="B13:F13"/>
    <mergeCell ref="G13:AA13"/>
    <mergeCell ref="B14:F21"/>
    <mergeCell ref="G14:AA21"/>
    <mergeCell ref="C29:AA29"/>
    <mergeCell ref="C25:H25"/>
    <mergeCell ref="C26:H26"/>
    <mergeCell ref="K25:Q25"/>
    <mergeCell ref="K26:Q26"/>
    <mergeCell ref="T25:AA25"/>
    <mergeCell ref="T26:AA26"/>
    <mergeCell ref="B10:F12"/>
    <mergeCell ref="G11:AA12"/>
    <mergeCell ref="G10:H10"/>
    <mergeCell ref="I10:AA10"/>
    <mergeCell ref="G9:H9"/>
    <mergeCell ref="I9:O9"/>
    <mergeCell ref="P9:R9"/>
    <mergeCell ref="S9:AA9"/>
    <mergeCell ref="A3:AA3"/>
    <mergeCell ref="B9:F9"/>
    <mergeCell ref="B8:F8"/>
    <mergeCell ref="G8:AA8"/>
    <mergeCell ref="R4:AA4"/>
    <mergeCell ref="R5:U5"/>
    <mergeCell ref="V5:AA5"/>
    <mergeCell ref="R6:U6"/>
    <mergeCell ref="V6:AA6"/>
  </mergeCells>
  <phoneticPr fontId="2"/>
  <dataValidations count="6">
    <dataValidation type="list" allowBlank="1" showInputMessage="1" showErrorMessage="1" sqref="B29:B38 B25:B26 J25:J26 S25:S26" xr:uid="{00000000-0002-0000-0B00-000000000000}">
      <formula1>"●,×"</formula1>
    </dataValidation>
    <dataValidation type="list" allowBlank="1" showInputMessage="1" showErrorMessage="1" sqref="T43:AA43" xr:uid="{5BB336C5-602D-4A6B-86A0-87678840D38C}">
      <formula1>"見込める,見込めない"</formula1>
    </dataValidation>
    <dataValidation type="list" allowBlank="1" showInputMessage="1" showErrorMessage="1" sqref="T44:AA44" xr:uid="{AE6FA30B-0283-4B72-A1BC-2CB25CCCFD2D}">
      <formula1>"県内,県外"</formula1>
    </dataValidation>
    <dataValidation type="list" allowBlank="1" showInputMessage="1" showErrorMessage="1" sqref="T45:AA45" xr:uid="{338FBC6C-9673-4755-BF27-CBA29CCCC1ED}">
      <formula1>"妥当である,妥当でない"</formula1>
    </dataValidation>
    <dataValidation type="list" allowBlank="1" showInputMessage="1" showErrorMessage="1" sqref="T46:AA46" xr:uid="{C5D5A620-016E-42CA-861A-55AB4B1B5A6A}">
      <formula1>"問題なし,問題あり"</formula1>
    </dataValidation>
    <dataValidation type="list" allowBlank="1" showInputMessage="1" showErrorMessage="1" sqref="T47:AA47" xr:uid="{55048754-9A18-4BE6-8CB5-554D02F3997D}">
      <formula1>"整っている,整っていない"</formula1>
    </dataValidation>
  </dataValidations>
  <printOptions horizontalCentered="1"/>
  <pageMargins left="0.51181102362204722" right="0.51181102362204722" top="0.55118110236220474" bottom="0.39370078740157483" header="0.31496062992125984" footer="0.31496062992125984"/>
  <pageSetup paperSize="9" scale="99" fitToHeight="2" orientation="portrait" r:id="rId1"/>
  <rowBreaks count="1" manualBreakCount="1">
    <brk id="3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63</vt:i4>
      </vt:variant>
    </vt:vector>
  </HeadingPairs>
  <TitlesOfParts>
    <vt:vector size="81" baseType="lpstr">
      <vt:lpstr>wk_TB</vt:lpstr>
      <vt:lpstr>共通項目(入力)</vt:lpstr>
      <vt:lpstr>様式1号_交付申請書</vt:lpstr>
      <vt:lpstr>誓約書</vt:lpstr>
      <vt:lpstr>事業概要</vt:lpstr>
      <vt:lpstr>施設の所有権に関する誓約事項</vt:lpstr>
      <vt:lpstr>振込口座登録届出書</vt:lpstr>
      <vt:lpstr>チェックリスト_交付申請時（入力）</vt:lpstr>
      <vt:lpstr>様式2号_調査・支援計画(支援機関作成)</vt:lpstr>
      <vt:lpstr>様式４号_交付申請取下</vt:lpstr>
      <vt:lpstr>様式5号_変更申請</vt:lpstr>
      <vt:lpstr>様式6号_中止・廃止申請</vt:lpstr>
      <vt:lpstr>様式7号_遂行状況報告</vt:lpstr>
      <vt:lpstr>様式8号_実績報告書</vt:lpstr>
      <vt:lpstr>別添（補助対象経費および補助金額）</vt:lpstr>
      <vt:lpstr>様式10号_取得財産 </vt:lpstr>
      <vt:lpstr>様式11号_取得財産処分</vt:lpstr>
      <vt:lpstr>様式12号_事業化状況報告</vt:lpstr>
      <vt:lpstr>'共通項目(入力)'!Print_Area</vt:lpstr>
      <vt:lpstr>施設の所有権に関する誓約事項!Print_Area</vt:lpstr>
      <vt:lpstr>事業概要!Print_Area</vt:lpstr>
      <vt:lpstr>振込口座登録届出書!Print_Area</vt:lpstr>
      <vt:lpstr>誓約書!Print_Area</vt:lpstr>
      <vt:lpstr>'別添（補助対象経費および補助金額）'!Print_Area</vt:lpstr>
      <vt:lpstr>'様式10号_取得財産 '!Print_Area</vt:lpstr>
      <vt:lpstr>様式11号_取得財産処分!Print_Area</vt:lpstr>
      <vt:lpstr>様式12号_事業化状況報告!Print_Area</vt:lpstr>
      <vt:lpstr>様式1号_交付申請書!Print_Area</vt:lpstr>
      <vt:lpstr>'様式2号_調査・支援計画(支援機関作成)'!Print_Area</vt:lpstr>
      <vt:lpstr>様式４号_交付申請取下!Print_Area</vt:lpstr>
      <vt:lpstr>様式5号_変更申請!Print_Area</vt:lpstr>
      <vt:lpstr>様式6号_中止・廃止申請!Print_Area</vt:lpstr>
      <vt:lpstr>様式7号_遂行状況報告!Print_Area</vt:lpstr>
      <vt:lpstr>様式8号_実績報告書!Print_Area</vt:lpstr>
      <vt:lpstr>'チェックリスト_交付申請時（入力）'!Print_Titles</vt:lpstr>
      <vt:lpstr>メールアドレス</vt:lpstr>
      <vt:lpstr>金融機関名</vt:lpstr>
      <vt:lpstr>交付申請日</vt:lpstr>
      <vt:lpstr>口座番号</vt:lpstr>
      <vt:lpstr>口座名義</vt:lpstr>
      <vt:lpstr>作成日</vt:lpstr>
      <vt:lpstr>支援機関メールアドレス</vt:lpstr>
      <vt:lpstr>支援機関電話番号</vt:lpstr>
      <vt:lpstr>支援機関名</vt:lpstr>
      <vt:lpstr>支援担当者氏名</vt:lpstr>
      <vt:lpstr>支店コード</vt:lpstr>
      <vt:lpstr>支店名</vt:lpstr>
      <vt:lpstr>資本金等</vt:lpstr>
      <vt:lpstr>事業概要</vt:lpstr>
      <vt:lpstr>事業完了日</vt:lpstr>
      <vt:lpstr>事業区分</vt:lpstr>
      <vt:lpstr>事業終了予定日</vt:lpstr>
      <vt:lpstr>事業名</vt:lpstr>
      <vt:lpstr>実績_補助金額</vt:lpstr>
      <vt:lpstr>実績報告日</vt:lpstr>
      <vt:lpstr>住所</vt:lpstr>
      <vt:lpstr>従業員数</vt:lpstr>
      <vt:lpstr>新規登録・変更の別</vt:lpstr>
      <vt:lpstr>申請取下日</vt:lpstr>
      <vt:lpstr>遂行状況報告日</vt:lpstr>
      <vt:lpstr>対象業種</vt:lpstr>
      <vt:lpstr>代表者氏名</vt:lpstr>
      <vt:lpstr>代表者役職</vt:lpstr>
      <vt:lpstr>第■回</vt:lpstr>
      <vt:lpstr>担当者氏名</vt:lpstr>
      <vt:lpstr>担当者電話番号</vt:lpstr>
      <vt:lpstr>担当者役職</vt:lpstr>
      <vt:lpstr>中止・廃止申請日</vt:lpstr>
      <vt:lpstr>電話番号</vt:lpstr>
      <vt:lpstr>当初交付決定日</vt:lpstr>
      <vt:lpstr>当初文書番号</vt:lpstr>
      <vt:lpstr>変更申請承認日</vt:lpstr>
      <vt:lpstr>変更申請日</vt:lpstr>
      <vt:lpstr>変更文書番号</vt:lpstr>
      <vt:lpstr>'別添（補助対象経費および補助金額）'!補助金額</vt:lpstr>
      <vt:lpstr>補助金額</vt:lpstr>
      <vt:lpstr>法人・個人事業者</vt:lpstr>
      <vt:lpstr>名称</vt:lpstr>
      <vt:lpstr>名称フリガナ</vt:lpstr>
      <vt:lpstr>郵便番号</vt:lpstr>
      <vt:lpstr>預金種別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担当者</cp:lastModifiedBy>
  <cp:lastPrinted>2026-05-27T02:47:42Z</cp:lastPrinted>
  <dcterms:created xsi:type="dcterms:W3CDTF">2015-06-05T18:19:34Z</dcterms:created>
  <dcterms:modified xsi:type="dcterms:W3CDTF">2026-05-27T02:50:35Z</dcterms:modified>
</cp:coreProperties>
</file>